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ta.Silina-Pundore\Desktop\JIP.LV\"/>
    </mc:Choice>
  </mc:AlternateContent>
  <xr:revisionPtr revIDLastSave="0" documentId="8_{6F0FA51E-204D-4B59-9F82-0183F9DA740D}" xr6:coauthVersionLast="47" xr6:coauthVersionMax="47" xr10:uidLastSave="{00000000-0000-0000-0000-000000000000}"/>
  <bookViews>
    <workbookView xWindow="-120" yWindow="-120" windowWidth="29040" windowHeight="15840" xr2:uid="{00000000-000D-0000-FFFF-FFFF00000000}"/>
  </bookViews>
  <sheets>
    <sheet name="PII_NP_2023"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H26" i="1" s="1"/>
  <c r="H27" i="1" s="1"/>
  <c r="E19" i="1"/>
  <c r="G18" i="1"/>
  <c r="G24" i="1" s="1"/>
  <c r="G26" i="1" s="1"/>
  <c r="G27" i="1" s="1"/>
  <c r="F18" i="1"/>
  <c r="F24" i="1" s="1"/>
  <c r="F26" i="1" s="1"/>
  <c r="F27" i="1" s="1"/>
  <c r="E18" i="1"/>
  <c r="D18" i="1"/>
  <c r="D24" i="1" s="1"/>
  <c r="D26" i="1" s="1"/>
  <c r="D27" i="1" s="1"/>
  <c r="C18" i="1"/>
  <c r="C24" i="1" s="1"/>
  <c r="C26" i="1" s="1"/>
  <c r="C27" i="1" s="1"/>
  <c r="H11" i="1"/>
  <c r="H13" i="1" s="1"/>
  <c r="H14" i="1" s="1"/>
  <c r="H5" i="1"/>
  <c r="G5" i="1"/>
  <c r="G11" i="1" s="1"/>
  <c r="G13" i="1" s="1"/>
  <c r="G14" i="1" s="1"/>
  <c r="F5" i="1"/>
  <c r="F11" i="1" s="1"/>
  <c r="F13" i="1" s="1"/>
  <c r="F14" i="1" s="1"/>
  <c r="E5" i="1"/>
  <c r="E11" i="1" s="1"/>
  <c r="E13" i="1" s="1"/>
  <c r="E14" i="1" s="1"/>
  <c r="D5" i="1"/>
  <c r="D11" i="1" s="1"/>
  <c r="D13" i="1" s="1"/>
  <c r="D14" i="1" s="1"/>
  <c r="C5" i="1"/>
  <c r="C11" i="1" s="1"/>
  <c r="C13" i="1" s="1"/>
  <c r="C14" i="1" s="1"/>
  <c r="E24" i="1" l="1"/>
  <c r="E26" i="1" s="1"/>
  <c r="E27" i="1" s="1"/>
</calcChain>
</file>

<file path=xl/sharedStrings.xml><?xml version="1.0" encoding="utf-8"?>
<sst xmlns="http://schemas.openxmlformats.org/spreadsheetml/2006/main" count="53" uniqueCount="31">
  <si>
    <t>2.pielikums</t>
  </si>
  <si>
    <t>Savstarpējie norēķini par Jelgavas valstspilsētas pašvaldības izglītības iestāžu sniegtajiem pakalpojumiem pirmsskolas izglītības iestādēs 2024.gadā.</t>
  </si>
  <si>
    <t>Kods</t>
  </si>
  <si>
    <t>Budžeta izdevumi</t>
  </si>
  <si>
    <t>PII "Zemenīte"</t>
  </si>
  <si>
    <t>PII "Lācītis"</t>
  </si>
  <si>
    <t>PII "Pasaciņa"</t>
  </si>
  <si>
    <t>PII "Vārpiņa"</t>
  </si>
  <si>
    <t>PII "Kamolītis"</t>
  </si>
  <si>
    <t>PII "Sprīdītis"</t>
  </si>
  <si>
    <r>
      <t xml:space="preserve">2023 gada Izpilde </t>
    </r>
    <r>
      <rPr>
        <i/>
        <sz val="8"/>
        <rFont val="Times New Roman"/>
        <family val="1"/>
        <charset val="186"/>
      </rPr>
      <t>euro</t>
    </r>
  </si>
  <si>
    <t xml:space="preserve">Atalgojums </t>
  </si>
  <si>
    <t>Darba devēja valsts sociālās apdrošināšanas obligātās iemaksas, sociāla rakstura pabalsti un kompensācijas</t>
  </si>
  <si>
    <t xml:space="preserve">Komandējumi un dienesta braucieni </t>
  </si>
  <si>
    <t>Pakalpojumu samaksa</t>
  </si>
  <si>
    <t>Krājumi, materiāli, energoresursi, preces, biroja preces un inventārs, kurus neuzskaita pamatkapitāla veidošanā</t>
  </si>
  <si>
    <t>Izdevumi periodikas iegādei</t>
  </si>
  <si>
    <t>KOPĀ:</t>
  </si>
  <si>
    <t>Izglītojamo skaits uz 01.01.2024.</t>
  </si>
  <si>
    <t>Viena izglītojamā izmaksas gadā euro</t>
  </si>
  <si>
    <t xml:space="preserve">Viena izglītojamā izmaksas mēnesī  euro </t>
  </si>
  <si>
    <t>PII "Zīļuks"</t>
  </si>
  <si>
    <t>PII "Gaismiņa"</t>
  </si>
  <si>
    <t>PII "Rotaļa"</t>
  </si>
  <si>
    <t>PII "Ķipari"</t>
  </si>
  <si>
    <t>PII "Kāpēcīši"</t>
  </si>
  <si>
    <t>PII "Alnītis"</t>
  </si>
  <si>
    <r>
      <t xml:space="preserve">2024 Plānotie izdev. </t>
    </r>
    <r>
      <rPr>
        <i/>
        <sz val="8"/>
        <rFont val="Times New Roman"/>
        <family val="1"/>
        <charset val="186"/>
      </rPr>
      <t>euro</t>
    </r>
  </si>
  <si>
    <t>Izmaksu aprēķinā par vienu audzēkni nav iekļauti šādi izdevumi:  valsts budžeta finansējums un Eiropas Savienības un pārējās ārvalstu finanšu palīdzības finansējums,  prēmijas, naudas balvas  (EKK 1148)un no (EKK 1148) darba devēja valsts sociālās apdrošināšanas obligātās iemaksas,  darba devēja piešķirtie labumi un maksājumi (EKK 1170)  un no (EKK 1170) darba devēja valsts sociālās apdrošināšanas obligātās iemaksas , ārvalstu mācību, darba un dienesta komandējumi, darba braucieni (EKK 2120), transporta pakalpojumi (EKK 2233), kapitālais remonts (EKK 5250), transportlīdzekļu nomas maksa (EKK 2262),citi pakalpojumi (EKK 2270), degvielas izdevumi (EKK 2322), ēdināšanas izdevumi (EKK 2363) pirmsskolas izglītības iestādēs, speciālās pirmsskolas izglītības iestādēs, vispārējās izglītības iestādēs no 5.klases, specifiskie materiāli un inventārs (EKK 2380),pārējās preces (EKK2390), budžeta iestāžu nodokļa maksājumi (EKK 2500).</t>
  </si>
  <si>
    <t>Jelgavas izglītības pārvaldes vadītāja                                   *paraksts          /G.Auza/</t>
  </si>
  <si>
    <t>Sagatavoja  I.Kresa (63012486)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</si>
</sst>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0"/>
      <name val="Arial"/>
      <family val="2"/>
      <charset val="186"/>
    </font>
    <font>
      <sz val="9"/>
      <name val="Times New Roman"/>
      <family val="1"/>
      <charset val="186"/>
    </font>
    <font>
      <b/>
      <sz val="8"/>
      <name val="Times New Roman"/>
      <family val="1"/>
      <charset val="186"/>
    </font>
    <font>
      <sz val="8"/>
      <name val="Times New Roman"/>
      <family val="1"/>
      <charset val="186"/>
    </font>
    <font>
      <i/>
      <sz val="8"/>
      <name val="Times New Roman"/>
      <family val="1"/>
      <charset val="186"/>
    </font>
    <font>
      <i/>
      <sz val="7"/>
      <name val="Times New Roman"/>
      <family val="1"/>
      <charset val="186"/>
    </font>
    <font>
      <sz val="8"/>
      <name val="Arial"/>
      <family val="2"/>
      <charset val="186"/>
    </font>
    <font>
      <i/>
      <sz val="8"/>
      <name val="Arial"/>
      <family val="2"/>
      <charset val="186"/>
    </font>
    <font>
      <b/>
      <i/>
      <sz val="8"/>
      <name val="Times New Roman"/>
      <family val="1"/>
      <charset val="186"/>
    </font>
    <font>
      <i/>
      <sz val="8"/>
      <color theme="1"/>
      <name val="Calibri"/>
      <family val="2"/>
      <charset val="186"/>
      <scheme val="minor"/>
    </font>
    <font>
      <b/>
      <sz val="8"/>
      <name val="Arial"/>
      <family val="2"/>
      <charset val="186"/>
    </font>
    <font>
      <b/>
      <i/>
      <sz val="8"/>
      <name val="Arial"/>
      <family val="2"/>
      <charset val="186"/>
    </font>
    <font>
      <b/>
      <sz val="10"/>
      <name val="Times New Roman"/>
      <family val="1"/>
      <charset val="186"/>
    </font>
    <font>
      <b/>
      <i/>
      <sz val="10"/>
      <name val="Arial"/>
      <family val="2"/>
      <charset val="186"/>
    </font>
    <font>
      <sz val="12"/>
      <name val="Times New Roman"/>
      <family val="1"/>
      <charset val="186"/>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6">
    <xf numFmtId="0" fontId="0" fillId="0" borderId="0" xfId="0"/>
    <xf numFmtId="0" fontId="2" fillId="0" borderId="0" xfId="1" applyFont="1"/>
    <xf numFmtId="0" fontId="1" fillId="0" borderId="0" xfId="1"/>
    <xf numFmtId="0" fontId="2" fillId="0" borderId="0" xfId="1" applyFont="1" applyAlignment="1">
      <alignment horizontal="right"/>
    </xf>
    <xf numFmtId="0" fontId="3" fillId="0" borderId="0" xfId="1" applyFont="1" applyAlignment="1"/>
    <xf numFmtId="0" fontId="3" fillId="0" borderId="2" xfId="1" applyFont="1" applyBorder="1" applyAlignment="1">
      <alignment horizontal="center" wrapText="1"/>
    </xf>
    <xf numFmtId="4" fontId="4" fillId="0" borderId="2" xfId="1" applyNumberFormat="1" applyFont="1" applyBorder="1" applyAlignment="1">
      <alignment horizontal="left" wrapText="1"/>
    </xf>
    <xf numFmtId="0" fontId="6" fillId="0" borderId="2" xfId="1" applyFont="1" applyBorder="1" applyAlignment="1">
      <alignment horizontal="center" wrapText="1"/>
    </xf>
    <xf numFmtId="0" fontId="4" fillId="0" borderId="2" xfId="1" applyFont="1" applyBorder="1" applyAlignment="1">
      <alignment horizontal="left" wrapText="1"/>
    </xf>
    <xf numFmtId="4" fontId="7" fillId="0" borderId="2" xfId="1" applyNumberFormat="1" applyFont="1" applyBorder="1" applyAlignment="1">
      <alignment horizontal="center"/>
    </xf>
    <xf numFmtId="0" fontId="6" fillId="0" borderId="2" xfId="1" applyFont="1" applyBorder="1" applyAlignment="1">
      <alignment horizontal="center" vertical="center" wrapText="1"/>
    </xf>
    <xf numFmtId="0" fontId="4" fillId="0" borderId="2" xfId="1" applyFont="1" applyBorder="1" applyAlignment="1">
      <alignment horizontal="left" vertical="center" wrapText="1"/>
    </xf>
    <xf numFmtId="0" fontId="1" fillId="0" borderId="0" xfId="1" applyAlignment="1">
      <alignment vertical="center"/>
    </xf>
    <xf numFmtId="0" fontId="5" fillId="0" borderId="2" xfId="1" applyFont="1" applyBorder="1" applyAlignment="1">
      <alignment horizontal="left" wrapText="1"/>
    </xf>
    <xf numFmtId="4" fontId="1" fillId="0" borderId="0" xfId="1" applyNumberFormat="1"/>
    <xf numFmtId="4" fontId="8" fillId="0" borderId="2" xfId="1" applyNumberFormat="1" applyFont="1" applyBorder="1" applyAlignment="1">
      <alignment horizontal="center"/>
    </xf>
    <xf numFmtId="0" fontId="1" fillId="0" borderId="0" xfId="1" applyFont="1"/>
    <xf numFmtId="4" fontId="1" fillId="0" borderId="0" xfId="1" applyNumberFormat="1" applyFont="1"/>
    <xf numFmtId="4" fontId="8" fillId="0" borderId="2" xfId="1" applyNumberFormat="1" applyFont="1" applyBorder="1" applyAlignment="1">
      <alignment horizontal="center" vertical="center"/>
    </xf>
    <xf numFmtId="0" fontId="1" fillId="0" borderId="0" xfId="1" applyFont="1" applyAlignment="1">
      <alignment vertical="center"/>
    </xf>
    <xf numFmtId="4" fontId="4" fillId="0" borderId="2"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3" fontId="11" fillId="0" borderId="2" xfId="2" applyNumberFormat="1" applyFont="1" applyBorder="1" applyAlignment="1">
      <alignment horizontal="center" vertical="center"/>
    </xf>
    <xf numFmtId="4" fontId="12" fillId="0" borderId="2" xfId="1" applyNumberFormat="1" applyFont="1" applyBorder="1" applyAlignment="1">
      <alignment horizontal="center"/>
    </xf>
    <xf numFmtId="0" fontId="9" fillId="0" borderId="0" xfId="1" applyFont="1" applyBorder="1" applyAlignment="1">
      <alignment horizontal="center" wrapText="1"/>
    </xf>
    <xf numFmtId="4" fontId="12" fillId="0" borderId="0" xfId="1" applyNumberFormat="1" applyFont="1" applyBorder="1" applyAlignment="1">
      <alignment horizontal="center"/>
    </xf>
    <xf numFmtId="4" fontId="1" fillId="0" borderId="0" xfId="1" applyNumberFormat="1" applyBorder="1"/>
    <xf numFmtId="0" fontId="13" fillId="0" borderId="2" xfId="1" applyFont="1" applyBorder="1" applyAlignment="1">
      <alignment horizontal="center" wrapText="1"/>
    </xf>
    <xf numFmtId="4" fontId="4" fillId="0" borderId="2" xfId="1" applyNumberFormat="1" applyFont="1" applyBorder="1" applyAlignment="1">
      <alignment horizontal="center" wrapText="1"/>
    </xf>
    <xf numFmtId="4" fontId="4" fillId="0" borderId="2" xfId="1" applyNumberFormat="1" applyFont="1" applyBorder="1" applyAlignment="1">
      <alignment horizontal="center"/>
    </xf>
    <xf numFmtId="0" fontId="1" fillId="0" borderId="0" xfId="1" applyFont="1" applyAlignment="1"/>
    <xf numFmtId="0" fontId="1" fillId="0" borderId="0" xfId="1" applyAlignment="1"/>
    <xf numFmtId="4" fontId="14" fillId="0" borderId="0" xfId="1" applyNumberFormat="1" applyFont="1"/>
    <xf numFmtId="0" fontId="7" fillId="0" borderId="0" xfId="1" applyFont="1"/>
    <xf numFmtId="0" fontId="15" fillId="0" borderId="0" xfId="0" applyFont="1"/>
    <xf numFmtId="0" fontId="9" fillId="0" borderId="2" xfId="1" applyFont="1" applyBorder="1" applyAlignment="1">
      <alignment horizontal="right" wrapText="1"/>
    </xf>
    <xf numFmtId="0" fontId="0" fillId="0" borderId="2" xfId="0" applyBorder="1" applyAlignment="1">
      <alignment wrapText="1"/>
    </xf>
    <xf numFmtId="0" fontId="3" fillId="0" borderId="1" xfId="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5" fillId="0" borderId="2" xfId="1" applyFont="1" applyBorder="1" applyAlignment="1">
      <alignment horizontal="center" wrapText="1"/>
    </xf>
    <xf numFmtId="0" fontId="10" fillId="0" borderId="2" xfId="0" applyFont="1" applyBorder="1" applyAlignment="1">
      <alignment horizontal="center" wrapText="1"/>
    </xf>
    <xf numFmtId="0" fontId="9" fillId="0" borderId="2" xfId="1" applyFont="1" applyBorder="1" applyAlignment="1">
      <alignment horizontal="center" wrapText="1"/>
    </xf>
    <xf numFmtId="0" fontId="4" fillId="0" borderId="0" xfId="1" applyFont="1" applyBorder="1" applyAlignment="1">
      <alignment horizontal="left" wrapText="1"/>
    </xf>
    <xf numFmtId="0" fontId="0" fillId="0" borderId="0" xfId="0" applyFont="1" applyAlignment="1">
      <alignment horizontal="left" wrapText="1"/>
    </xf>
    <xf numFmtId="0" fontId="1" fillId="0" borderId="0" xfId="1" applyFont="1" applyAlignment="1"/>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P35"/>
  <sheetViews>
    <sheetView tabSelected="1" zoomScaleNormal="100" workbookViewId="0">
      <selection activeCell="J17" sqref="J17"/>
    </sheetView>
  </sheetViews>
  <sheetFormatPr defaultRowHeight="12.75" x14ac:dyDescent="0.2"/>
  <cols>
    <col min="1" max="1" width="9.140625" style="2" customWidth="1"/>
    <col min="2" max="2" width="35.5703125" style="2" customWidth="1"/>
    <col min="3" max="3" width="16.5703125" style="2" customWidth="1"/>
    <col min="4" max="4" width="16.7109375" style="2" customWidth="1"/>
    <col min="5" max="5" width="17" style="2" customWidth="1"/>
    <col min="6" max="6" width="16.5703125" style="2" customWidth="1"/>
    <col min="7" max="7" width="17" style="2" customWidth="1"/>
    <col min="8" max="8" width="18.7109375" style="2" customWidth="1"/>
    <col min="9" max="13" width="9.7109375" style="2" customWidth="1"/>
    <col min="14" max="15" width="9.140625" style="2"/>
    <col min="16" max="16" width="10.140625" style="2" bestFit="1" customWidth="1"/>
    <col min="17" max="16384" width="9.140625" style="2"/>
  </cols>
  <sheetData>
    <row r="1" spans="1:16" x14ac:dyDescent="0.2">
      <c r="A1" s="1"/>
      <c r="B1" s="1"/>
      <c r="C1" s="1"/>
      <c r="D1" s="1"/>
      <c r="E1" s="1"/>
      <c r="F1" s="1"/>
      <c r="H1" s="3" t="s">
        <v>0</v>
      </c>
      <c r="I1" s="1"/>
      <c r="J1" s="1"/>
      <c r="K1" s="1"/>
      <c r="L1" s="1"/>
    </row>
    <row r="2" spans="1:16" ht="24.75" customHeight="1" x14ac:dyDescent="0.25">
      <c r="A2" s="37" t="s">
        <v>1</v>
      </c>
      <c r="B2" s="38"/>
      <c r="C2" s="38"/>
      <c r="D2" s="38"/>
      <c r="E2" s="38"/>
      <c r="F2" s="38"/>
      <c r="G2" s="38"/>
      <c r="H2" s="39"/>
      <c r="I2" s="4"/>
      <c r="J2" s="4"/>
      <c r="K2" s="4"/>
      <c r="L2" s="4"/>
      <c r="M2" s="4"/>
    </row>
    <row r="3" spans="1:16" ht="40.5" customHeight="1" x14ac:dyDescent="0.2">
      <c r="A3" s="5" t="s">
        <v>2</v>
      </c>
      <c r="B3" s="5" t="s">
        <v>3</v>
      </c>
      <c r="C3" s="5" t="s">
        <v>4</v>
      </c>
      <c r="D3" s="5" t="s">
        <v>5</v>
      </c>
      <c r="E3" s="5" t="s">
        <v>6</v>
      </c>
      <c r="F3" s="5" t="s">
        <v>7</v>
      </c>
      <c r="G3" s="5" t="s">
        <v>8</v>
      </c>
      <c r="H3" s="5" t="s">
        <v>9</v>
      </c>
    </row>
    <row r="4" spans="1:16" x14ac:dyDescent="0.2">
      <c r="A4" s="5"/>
      <c r="B4" s="5"/>
      <c r="C4" s="6" t="s">
        <v>10</v>
      </c>
      <c r="D4" s="6" t="s">
        <v>10</v>
      </c>
      <c r="E4" s="6" t="s">
        <v>10</v>
      </c>
      <c r="F4" s="6" t="s">
        <v>10</v>
      </c>
      <c r="G4" s="6" t="s">
        <v>10</v>
      </c>
      <c r="H4" s="6" t="s">
        <v>10</v>
      </c>
    </row>
    <row r="5" spans="1:16" x14ac:dyDescent="0.2">
      <c r="A5" s="7">
        <v>1100</v>
      </c>
      <c r="B5" s="8" t="s">
        <v>11</v>
      </c>
      <c r="C5" s="9">
        <f>221548.6-14636.83</f>
        <v>206911.77000000002</v>
      </c>
      <c r="D5" s="9">
        <f>266889.83-28030</f>
        <v>238859.83000000002</v>
      </c>
      <c r="E5" s="9">
        <f>413651.34-30639</f>
        <v>383012.34</v>
      </c>
      <c r="F5" s="9">
        <f>256038.36-17559.25</f>
        <v>238479.11</v>
      </c>
      <c r="G5" s="9">
        <f>427292.21-28240</f>
        <v>399052.21</v>
      </c>
      <c r="H5" s="9">
        <f>552880.93-48537.28</f>
        <v>504343.65</v>
      </c>
    </row>
    <row r="6" spans="1:16" s="12" customFormat="1" ht="33.75" x14ac:dyDescent="0.2">
      <c r="A6" s="10">
        <v>1200</v>
      </c>
      <c r="B6" s="11" t="s">
        <v>12</v>
      </c>
      <c r="C6" s="9">
        <v>65755.12</v>
      </c>
      <c r="D6" s="9">
        <v>76673.960000000006</v>
      </c>
      <c r="E6" s="9">
        <v>119572.81</v>
      </c>
      <c r="F6" s="9">
        <v>76269.210000000006</v>
      </c>
      <c r="G6" s="9">
        <v>126946.29</v>
      </c>
      <c r="H6" s="9">
        <v>164726.17000000001</v>
      </c>
    </row>
    <row r="7" spans="1:16" x14ac:dyDescent="0.2">
      <c r="A7" s="7">
        <v>2100</v>
      </c>
      <c r="B7" s="13" t="s">
        <v>13</v>
      </c>
      <c r="C7" s="9">
        <v>256.05</v>
      </c>
      <c r="D7" s="9">
        <v>194.32</v>
      </c>
      <c r="E7" s="9">
        <v>231.05</v>
      </c>
      <c r="F7" s="9">
        <v>231.05</v>
      </c>
      <c r="G7" s="9">
        <v>0</v>
      </c>
      <c r="H7" s="9">
        <v>0</v>
      </c>
      <c r="P7" s="14"/>
    </row>
    <row r="8" spans="1:16" s="16" customFormat="1" x14ac:dyDescent="0.2">
      <c r="A8" s="7">
        <v>2200</v>
      </c>
      <c r="B8" s="13" t="s">
        <v>14</v>
      </c>
      <c r="C8" s="15">
        <v>32636.2</v>
      </c>
      <c r="D8" s="15">
        <v>58067.17</v>
      </c>
      <c r="E8" s="15">
        <v>94041.77</v>
      </c>
      <c r="F8" s="15">
        <v>46594.44</v>
      </c>
      <c r="G8" s="15">
        <v>57442.84</v>
      </c>
      <c r="H8" s="15">
        <v>98994.81</v>
      </c>
      <c r="P8" s="17"/>
    </row>
    <row r="9" spans="1:16" s="19" customFormat="1" ht="33.75" x14ac:dyDescent="0.2">
      <c r="A9" s="10">
        <v>2300</v>
      </c>
      <c r="B9" s="13" t="s">
        <v>15</v>
      </c>
      <c r="C9" s="18">
        <v>12940.95</v>
      </c>
      <c r="D9" s="18">
        <v>12101.12</v>
      </c>
      <c r="E9" s="18">
        <v>17908.21</v>
      </c>
      <c r="F9" s="18">
        <v>14602.4</v>
      </c>
      <c r="G9" s="18">
        <v>15176.97</v>
      </c>
      <c r="H9" s="18">
        <v>19983.36</v>
      </c>
    </row>
    <row r="10" spans="1:16" s="16" customFormat="1" x14ac:dyDescent="0.2">
      <c r="A10" s="7">
        <v>2400</v>
      </c>
      <c r="B10" s="13" t="s">
        <v>16</v>
      </c>
      <c r="C10" s="20">
        <v>0</v>
      </c>
      <c r="D10" s="20">
        <v>0</v>
      </c>
      <c r="E10" s="20">
        <v>0</v>
      </c>
      <c r="F10" s="20">
        <v>0</v>
      </c>
      <c r="G10" s="20">
        <v>0</v>
      </c>
      <c r="H10" s="20">
        <v>0</v>
      </c>
    </row>
    <row r="11" spans="1:16" s="16" customFormat="1" ht="15" x14ac:dyDescent="0.25">
      <c r="A11" s="35" t="s">
        <v>17</v>
      </c>
      <c r="B11" s="36"/>
      <c r="C11" s="21">
        <f>SUM(C5:C10)</f>
        <v>318500.09000000003</v>
      </c>
      <c r="D11" s="21">
        <f t="shared" ref="D11:H11" si="0">SUM(D5:D10)</f>
        <v>385896.4</v>
      </c>
      <c r="E11" s="21">
        <f t="shared" si="0"/>
        <v>614766.17999999993</v>
      </c>
      <c r="F11" s="21">
        <f t="shared" si="0"/>
        <v>376176.21</v>
      </c>
      <c r="G11" s="21">
        <f t="shared" si="0"/>
        <v>598618.30999999994</v>
      </c>
      <c r="H11" s="21">
        <f t="shared" si="0"/>
        <v>788047.99000000011</v>
      </c>
    </row>
    <row r="12" spans="1:16" s="16" customFormat="1" x14ac:dyDescent="0.2">
      <c r="A12" s="40" t="s">
        <v>18</v>
      </c>
      <c r="B12" s="41"/>
      <c r="C12" s="22">
        <v>138</v>
      </c>
      <c r="D12" s="22">
        <v>134</v>
      </c>
      <c r="E12" s="22">
        <v>244</v>
      </c>
      <c r="F12" s="22">
        <v>150</v>
      </c>
      <c r="G12" s="22">
        <v>232</v>
      </c>
      <c r="H12" s="22">
        <v>301</v>
      </c>
    </row>
    <row r="13" spans="1:16" s="12" customFormat="1" ht="15.75" customHeight="1" x14ac:dyDescent="0.2">
      <c r="A13" s="40" t="s">
        <v>19</v>
      </c>
      <c r="B13" s="41"/>
      <c r="C13" s="22">
        <f>C11/C12</f>
        <v>2307.9716666666668</v>
      </c>
      <c r="D13" s="22">
        <f t="shared" ref="D13:H13" si="1">D11/D12</f>
        <v>2879.823880597015</v>
      </c>
      <c r="E13" s="22">
        <f t="shared" si="1"/>
        <v>2519.5335245901638</v>
      </c>
      <c r="F13" s="22">
        <f t="shared" si="1"/>
        <v>2507.8414000000002</v>
      </c>
      <c r="G13" s="22">
        <f t="shared" si="1"/>
        <v>2580.2513362068962</v>
      </c>
      <c r="H13" s="22">
        <f t="shared" si="1"/>
        <v>2618.0996345514955</v>
      </c>
    </row>
    <row r="14" spans="1:16" ht="13.5" customHeight="1" x14ac:dyDescent="0.2">
      <c r="A14" s="42" t="s">
        <v>20</v>
      </c>
      <c r="B14" s="42"/>
      <c r="C14" s="23">
        <f>C13/12</f>
        <v>192.33097222222224</v>
      </c>
      <c r="D14" s="23">
        <f t="shared" ref="D14:H14" si="2">D13/12</f>
        <v>239.98532338308459</v>
      </c>
      <c r="E14" s="23">
        <f t="shared" si="2"/>
        <v>209.96112704918031</v>
      </c>
      <c r="F14" s="23">
        <f t="shared" si="2"/>
        <v>208.98678333333336</v>
      </c>
      <c r="G14" s="23">
        <f t="shared" si="2"/>
        <v>215.02094468390803</v>
      </c>
      <c r="H14" s="23">
        <f t="shared" si="2"/>
        <v>218.17496954595796</v>
      </c>
    </row>
    <row r="15" spans="1:16" ht="13.5" customHeight="1" x14ac:dyDescent="0.2">
      <c r="A15" s="24"/>
      <c r="B15" s="24"/>
      <c r="C15" s="25"/>
      <c r="D15" s="25"/>
      <c r="E15" s="25"/>
      <c r="F15" s="25"/>
      <c r="G15" s="25"/>
      <c r="H15" s="25"/>
      <c r="I15" s="25"/>
      <c r="J15" s="25"/>
      <c r="K15" s="25"/>
      <c r="L15" s="25"/>
      <c r="M15" s="25"/>
      <c r="N15" s="26"/>
    </row>
    <row r="16" spans="1:16" ht="13.5" customHeight="1" x14ac:dyDescent="0.2">
      <c r="A16" s="5" t="s">
        <v>2</v>
      </c>
      <c r="B16" s="5" t="s">
        <v>3</v>
      </c>
      <c r="C16" s="5" t="s">
        <v>21</v>
      </c>
      <c r="D16" s="5" t="s">
        <v>22</v>
      </c>
      <c r="E16" s="5" t="s">
        <v>23</v>
      </c>
      <c r="F16" s="5" t="s">
        <v>24</v>
      </c>
      <c r="G16" s="5" t="s">
        <v>25</v>
      </c>
      <c r="H16" s="27" t="s">
        <v>26</v>
      </c>
      <c r="I16" s="25"/>
      <c r="J16" s="25"/>
      <c r="K16" s="25"/>
      <c r="L16" s="25"/>
      <c r="M16" s="25"/>
      <c r="N16" s="26"/>
    </row>
    <row r="17" spans="1:14" ht="13.5" customHeight="1" x14ac:dyDescent="0.2">
      <c r="A17" s="5"/>
      <c r="B17" s="5"/>
      <c r="C17" s="28" t="s">
        <v>10</v>
      </c>
      <c r="D17" s="28" t="s">
        <v>10</v>
      </c>
      <c r="E17" s="28" t="s">
        <v>10</v>
      </c>
      <c r="F17" s="28" t="s">
        <v>10</v>
      </c>
      <c r="G17" s="28" t="s">
        <v>10</v>
      </c>
      <c r="H17" s="29" t="s">
        <v>27</v>
      </c>
      <c r="I17" s="25"/>
      <c r="J17" s="25"/>
      <c r="K17" s="25"/>
      <c r="L17" s="25"/>
      <c r="M17" s="25"/>
      <c r="N17" s="26"/>
    </row>
    <row r="18" spans="1:14" ht="13.5" customHeight="1" x14ac:dyDescent="0.2">
      <c r="A18" s="7">
        <v>1100</v>
      </c>
      <c r="B18" s="8" t="s">
        <v>11</v>
      </c>
      <c r="C18" s="9">
        <f>294185.37-22223</f>
        <v>271962.37</v>
      </c>
      <c r="D18" s="9">
        <f>240368.07-18375</f>
        <v>221993.07</v>
      </c>
      <c r="E18" s="9">
        <f>528790.37-44829</f>
        <v>483961.37</v>
      </c>
      <c r="F18" s="9">
        <f>428556.18-26816.11</f>
        <v>401740.07</v>
      </c>
      <c r="G18" s="9">
        <f>434898.69-26838.06</f>
        <v>408060.63</v>
      </c>
      <c r="H18" s="9">
        <v>527734</v>
      </c>
      <c r="I18" s="25"/>
      <c r="J18" s="25"/>
      <c r="K18" s="25"/>
      <c r="L18" s="25"/>
      <c r="M18" s="25"/>
      <c r="N18" s="26"/>
    </row>
    <row r="19" spans="1:14" ht="25.5" customHeight="1" x14ac:dyDescent="0.2">
      <c r="A19" s="10">
        <v>1200</v>
      </c>
      <c r="B19" s="11" t="s">
        <v>12</v>
      </c>
      <c r="C19" s="9">
        <v>86678.87</v>
      </c>
      <c r="D19" s="9">
        <v>69428.61</v>
      </c>
      <c r="E19" s="9">
        <f>158112.1</f>
        <v>158112.1</v>
      </c>
      <c r="F19" s="9">
        <v>130389.18</v>
      </c>
      <c r="G19" s="9">
        <v>143507.6</v>
      </c>
      <c r="H19" s="9">
        <v>148948</v>
      </c>
      <c r="I19" s="25"/>
      <c r="J19" s="25"/>
      <c r="K19" s="25"/>
      <c r="L19" s="25"/>
      <c r="M19" s="25"/>
      <c r="N19" s="26"/>
    </row>
    <row r="20" spans="1:14" ht="13.5" customHeight="1" x14ac:dyDescent="0.2">
      <c r="A20" s="7">
        <v>2100</v>
      </c>
      <c r="B20" s="13" t="s">
        <v>13</v>
      </c>
      <c r="C20" s="9">
        <v>185.39</v>
      </c>
      <c r="D20" s="9">
        <v>0</v>
      </c>
      <c r="E20" s="9">
        <v>0</v>
      </c>
      <c r="F20" s="9">
        <v>69.209999999999994</v>
      </c>
      <c r="G20" s="9">
        <v>0</v>
      </c>
      <c r="H20" s="9">
        <v>210</v>
      </c>
      <c r="I20" s="25"/>
      <c r="J20" s="25"/>
      <c r="K20" s="25"/>
      <c r="L20" s="25"/>
      <c r="M20" s="25"/>
      <c r="N20" s="26"/>
    </row>
    <row r="21" spans="1:14" ht="13.5" customHeight="1" x14ac:dyDescent="0.2">
      <c r="A21" s="7">
        <v>2200</v>
      </c>
      <c r="B21" s="13" t="s">
        <v>14</v>
      </c>
      <c r="C21" s="15">
        <v>93330.92</v>
      </c>
      <c r="D21" s="15">
        <v>33628.25</v>
      </c>
      <c r="E21" s="15">
        <v>131268.51999999999</v>
      </c>
      <c r="F21" s="15">
        <v>82969.38</v>
      </c>
      <c r="G21" s="15">
        <v>144851.79999999999</v>
      </c>
      <c r="H21" s="15">
        <v>38399</v>
      </c>
      <c r="I21" s="25"/>
      <c r="J21" s="25"/>
      <c r="K21" s="25"/>
      <c r="L21" s="25"/>
      <c r="M21" s="25"/>
      <c r="N21" s="26"/>
    </row>
    <row r="22" spans="1:14" ht="33.75" customHeight="1" x14ac:dyDescent="0.2">
      <c r="A22" s="10">
        <v>2300</v>
      </c>
      <c r="B22" s="13" t="s">
        <v>15</v>
      </c>
      <c r="C22" s="18">
        <v>20184.23</v>
      </c>
      <c r="D22" s="18">
        <v>12587.51</v>
      </c>
      <c r="E22" s="18">
        <v>21473.52</v>
      </c>
      <c r="F22" s="18">
        <v>30852.15</v>
      </c>
      <c r="G22" s="18">
        <v>24780.29</v>
      </c>
      <c r="H22" s="18">
        <v>22189</v>
      </c>
      <c r="I22" s="25"/>
      <c r="J22" s="25"/>
      <c r="K22" s="25"/>
      <c r="L22" s="25"/>
      <c r="M22" s="25"/>
      <c r="N22" s="26"/>
    </row>
    <row r="23" spans="1:14" ht="13.5" customHeight="1" x14ac:dyDescent="0.2">
      <c r="A23" s="7">
        <v>2400</v>
      </c>
      <c r="B23" s="13" t="s">
        <v>16</v>
      </c>
      <c r="C23" s="20">
        <v>0</v>
      </c>
      <c r="D23" s="20">
        <v>0</v>
      </c>
      <c r="E23" s="20">
        <v>0</v>
      </c>
      <c r="F23" s="20">
        <v>0</v>
      </c>
      <c r="G23" s="20">
        <v>0</v>
      </c>
      <c r="H23" s="20">
        <v>0</v>
      </c>
      <c r="I23" s="25"/>
      <c r="J23" s="25"/>
      <c r="K23" s="25"/>
      <c r="L23" s="25"/>
      <c r="M23" s="25"/>
      <c r="N23" s="26"/>
    </row>
    <row r="24" spans="1:14" ht="13.5" customHeight="1" x14ac:dyDescent="0.25">
      <c r="A24" s="35" t="s">
        <v>17</v>
      </c>
      <c r="B24" s="36"/>
      <c r="C24" s="21">
        <f>SUM(C18:C23)</f>
        <v>472341.77999999997</v>
      </c>
      <c r="D24" s="21">
        <f t="shared" ref="D24:H24" si="3">SUM(D18:D23)</f>
        <v>337637.44</v>
      </c>
      <c r="E24" s="21">
        <f t="shared" si="3"/>
        <v>794815.51</v>
      </c>
      <c r="F24" s="21">
        <f t="shared" si="3"/>
        <v>646019.99</v>
      </c>
      <c r="G24" s="21">
        <f t="shared" si="3"/>
        <v>721200.32000000007</v>
      </c>
      <c r="H24" s="21">
        <f t="shared" si="3"/>
        <v>737480</v>
      </c>
      <c r="I24" s="25"/>
      <c r="J24" s="25"/>
      <c r="K24" s="25"/>
      <c r="L24" s="25"/>
      <c r="M24" s="25"/>
      <c r="N24" s="26"/>
    </row>
    <row r="25" spans="1:14" ht="13.5" customHeight="1" x14ac:dyDescent="0.2">
      <c r="A25" s="40" t="s">
        <v>18</v>
      </c>
      <c r="B25" s="41"/>
      <c r="C25" s="22">
        <v>130</v>
      </c>
      <c r="D25" s="22">
        <v>113</v>
      </c>
      <c r="E25" s="22">
        <v>248</v>
      </c>
      <c r="F25" s="22">
        <v>237</v>
      </c>
      <c r="G25" s="22">
        <v>267</v>
      </c>
      <c r="H25" s="22">
        <v>128</v>
      </c>
      <c r="I25" s="25"/>
      <c r="J25" s="25"/>
      <c r="K25" s="25"/>
      <c r="L25" s="25"/>
      <c r="M25" s="25"/>
      <c r="N25" s="26"/>
    </row>
    <row r="26" spans="1:14" ht="13.5" customHeight="1" x14ac:dyDescent="0.2">
      <c r="A26" s="40" t="s">
        <v>19</v>
      </c>
      <c r="B26" s="41"/>
      <c r="C26" s="22">
        <f>C24/C25</f>
        <v>3633.3983076923073</v>
      </c>
      <c r="D26" s="22">
        <f t="shared" ref="D26:H26" si="4">D24/D25</f>
        <v>2987.9419469026548</v>
      </c>
      <c r="E26" s="22">
        <f t="shared" si="4"/>
        <v>3204.9012499999999</v>
      </c>
      <c r="F26" s="22">
        <f t="shared" si="4"/>
        <v>2725.8227426160338</v>
      </c>
      <c r="G26" s="22">
        <f t="shared" si="4"/>
        <v>2701.1247940074909</v>
      </c>
      <c r="H26" s="22">
        <f t="shared" si="4"/>
        <v>5761.5625</v>
      </c>
      <c r="I26" s="25"/>
      <c r="J26" s="25"/>
      <c r="K26" s="25"/>
      <c r="L26" s="25"/>
      <c r="M26" s="25"/>
      <c r="N26" s="26"/>
    </row>
    <row r="27" spans="1:14" ht="13.5" customHeight="1" x14ac:dyDescent="0.2">
      <c r="A27" s="42" t="s">
        <v>20</v>
      </c>
      <c r="B27" s="42"/>
      <c r="C27" s="23">
        <f>C26/12</f>
        <v>302.78319230769227</v>
      </c>
      <c r="D27" s="23">
        <f t="shared" ref="D27:H27" si="5">D26/12</f>
        <v>248.9951622418879</v>
      </c>
      <c r="E27" s="23">
        <f t="shared" si="5"/>
        <v>267.07510416666668</v>
      </c>
      <c r="F27" s="23">
        <f t="shared" si="5"/>
        <v>227.15189521800281</v>
      </c>
      <c r="G27" s="23">
        <f t="shared" si="5"/>
        <v>225.09373283395757</v>
      </c>
      <c r="H27" s="23">
        <f t="shared" si="5"/>
        <v>480.13020833333331</v>
      </c>
      <c r="I27" s="25"/>
      <c r="J27" s="25"/>
      <c r="K27" s="25"/>
      <c r="L27" s="25"/>
      <c r="M27" s="25"/>
      <c r="N27" s="26"/>
    </row>
    <row r="28" spans="1:14" ht="13.5" customHeight="1" x14ac:dyDescent="0.2">
      <c r="A28" s="24"/>
      <c r="B28" s="24"/>
      <c r="C28" s="25"/>
      <c r="D28" s="25"/>
      <c r="E28" s="25"/>
      <c r="F28" s="25"/>
      <c r="G28" s="25"/>
      <c r="H28" s="25"/>
      <c r="I28" s="25"/>
      <c r="J28" s="25"/>
      <c r="K28" s="25"/>
      <c r="L28" s="25"/>
      <c r="M28" s="25"/>
      <c r="N28" s="26"/>
    </row>
    <row r="29" spans="1:14" ht="58.5" customHeight="1" x14ac:dyDescent="0.25">
      <c r="A29" s="43" t="s">
        <v>28</v>
      </c>
      <c r="B29" s="44"/>
      <c r="C29" s="44"/>
      <c r="D29" s="44"/>
      <c r="E29" s="44"/>
      <c r="F29" s="44"/>
      <c r="G29" s="44"/>
      <c r="H29" s="44"/>
      <c r="I29" s="25"/>
      <c r="J29" s="25"/>
      <c r="K29" s="25"/>
      <c r="L29" s="25"/>
      <c r="M29" s="25"/>
      <c r="N29" s="26"/>
    </row>
    <row r="30" spans="1:14" ht="12" customHeight="1" x14ac:dyDescent="0.2">
      <c r="A30" s="30"/>
      <c r="B30" s="31"/>
      <c r="C30" s="31"/>
      <c r="D30" s="31"/>
      <c r="E30" s="31"/>
      <c r="F30" s="14"/>
      <c r="G30" s="14"/>
      <c r="M30" s="14"/>
    </row>
    <row r="31" spans="1:14" x14ac:dyDescent="0.2">
      <c r="A31" s="45" t="s">
        <v>29</v>
      </c>
      <c r="B31" s="45"/>
      <c r="C31" s="45"/>
      <c r="D31" s="45"/>
      <c r="E31" s="45"/>
      <c r="F31" s="32"/>
      <c r="L31" s="14"/>
    </row>
    <row r="33" spans="1:1" x14ac:dyDescent="0.2">
      <c r="A33" s="33" t="s">
        <v>30</v>
      </c>
    </row>
    <row r="35" spans="1:1" ht="15.75" x14ac:dyDescent="0.25">
      <c r="A35" s="34"/>
    </row>
  </sheetData>
  <mergeCells count="11">
    <mergeCell ref="A25:B25"/>
    <mergeCell ref="A26:B26"/>
    <mergeCell ref="A27:B27"/>
    <mergeCell ref="A29:H29"/>
    <mergeCell ref="A31:E31"/>
    <mergeCell ref="A24:B24"/>
    <mergeCell ref="A2:H2"/>
    <mergeCell ref="A11:B11"/>
    <mergeCell ref="A12:B12"/>
    <mergeCell ref="A13:B13"/>
    <mergeCell ref="A14:B14"/>
  </mergeCells>
  <pageMargins left="0.51181102362204722" right="0.27559055118110237" top="0.35433070866141736" bottom="0.35433070866141736" header="0" footer="0.19685039370078741"/>
  <pageSetup paperSize="9" scale="90" fitToWidth="0" fitToHeight="0" orientation="landscape" r:id="rId1"/>
  <headerFooter>
    <oddFooter>&amp;C&amp;"Times New Roman,Regular"&amp;10* DOKUMENTS IR ELEKTRONISKI PARAKSTĪTS AR DROŠU ELEKTRONISKO PARAKSTU UN SATUR LAIKA ZĪMOGU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PII_NP_2023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Kresa</dc:creator>
  <cp:lastModifiedBy>Dita Siliņa-Pundore</cp:lastModifiedBy>
  <dcterms:created xsi:type="dcterms:W3CDTF">2024-01-16T08:28:02Z</dcterms:created>
  <dcterms:modified xsi:type="dcterms:W3CDTF">2024-02-21T13:18:56Z</dcterms:modified>
</cp:coreProperties>
</file>