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ris JIP\Documents\CA 2016\JPD2016  MI Lācītis PII telpu remontdarbi\"/>
    </mc:Choice>
  </mc:AlternateContent>
  <bookViews>
    <workbookView xWindow="0" yWindow="12375" windowWidth="11355" windowHeight="2265" tabRatio="602"/>
  </bookViews>
  <sheets>
    <sheet name="kopsav." sheetId="162" r:id="rId1"/>
    <sheet name="WC" sheetId="160" r:id="rId2"/>
    <sheet name="GRUPAS TELPA)" sheetId="159" r:id="rId3"/>
    <sheet name="GARDEROBE" sheetId="163" r:id="rId4"/>
    <sheet name="VIRTUVE" sheetId="164" r:id="rId5"/>
  </sheets>
  <definedNames>
    <definedName name="_xlnm.Print_Area" localSheetId="2">'GRUPAS TELPA)'!$A$1:$P$104</definedName>
    <definedName name="_xlnm.Print_Area" localSheetId="0">kopsav.!$A$1:$J$37</definedName>
    <definedName name="_xlnm.Print_Area" localSheetId="1">WC!$A$1:$P$122</definedName>
  </definedNames>
  <calcPr calcId="152511" fullPrecision="0"/>
</workbook>
</file>

<file path=xl/calcChain.xml><?xml version="1.0" encoding="utf-8"?>
<calcChain xmlns="http://schemas.openxmlformats.org/spreadsheetml/2006/main">
  <c r="A42" i="164" l="1"/>
  <c r="A43" i="164" s="1"/>
  <c r="A44" i="164" s="1"/>
  <c r="A45" i="164" s="1"/>
  <c r="A46" i="164" s="1"/>
  <c r="A47" i="164" s="1"/>
  <c r="A48" i="164" s="1"/>
  <c r="A49" i="164" s="1"/>
  <c r="A50" i="164" s="1"/>
  <c r="A51" i="164" s="1"/>
  <c r="A52" i="164" s="1"/>
  <c r="A53" i="164" s="1"/>
  <c r="A54" i="164" s="1"/>
  <c r="A55" i="164" s="1"/>
  <c r="A56" i="164" s="1"/>
  <c r="A57" i="164" s="1"/>
  <c r="A58" i="164" s="1"/>
  <c r="A59" i="164" s="1"/>
  <c r="A60" i="164" s="1"/>
  <c r="A61" i="164" s="1"/>
  <c r="A62" i="164" s="1"/>
  <c r="A65" i="164" s="1"/>
  <c r="A66" i="164" s="1"/>
  <c r="A67" i="164" s="1"/>
  <c r="A68" i="164" s="1"/>
  <c r="A69" i="164" s="1"/>
  <c r="A70" i="164" s="1"/>
  <c r="A71" i="164" s="1"/>
  <c r="A72" i="164" s="1"/>
  <c r="A73" i="164" s="1"/>
  <c r="A74" i="164" s="1"/>
  <c r="A75" i="164" s="1"/>
  <c r="A78" i="164" s="1"/>
  <c r="A79" i="164" s="1"/>
  <c r="A80" i="164" s="1"/>
  <c r="A81" i="164" s="1"/>
  <c r="A82" i="164" s="1"/>
  <c r="A83" i="164" s="1"/>
  <c r="A84" i="164" s="1"/>
  <c r="A85" i="164" s="1"/>
  <c r="A86" i="164" s="1"/>
  <c r="A87" i="164" s="1"/>
  <c r="A24" i="163"/>
  <c r="A25" i="163"/>
  <c r="A26" i="163" s="1"/>
  <c r="A27" i="163" s="1"/>
  <c r="A28" i="163" s="1"/>
  <c r="A29" i="163" s="1"/>
  <c r="A30" i="163" s="1"/>
  <c r="A31" i="163" s="1"/>
  <c r="A32" i="163" s="1"/>
  <c r="A33" i="163" s="1"/>
  <c r="A34" i="163" s="1"/>
  <c r="A37" i="163" s="1"/>
  <c r="A38" i="163" s="1"/>
  <c r="A39" i="163" s="1"/>
  <c r="A40" i="163" s="1"/>
  <c r="A41" i="163" s="1"/>
  <c r="A42" i="163" s="1"/>
  <c r="A45" i="163" s="1"/>
  <c r="A46" i="163" s="1"/>
  <c r="A47" i="163" s="1"/>
  <c r="A48" i="163" s="1"/>
  <c r="A49" i="163" s="1"/>
  <c r="A50" i="163" s="1"/>
  <c r="A51" i="163" s="1"/>
  <c r="A52" i="163" s="1"/>
  <c r="A53" i="163" s="1"/>
  <c r="A54" i="163" s="1"/>
  <c r="A55" i="163" s="1"/>
  <c r="A56" i="163" s="1"/>
  <c r="A57" i="163" s="1"/>
  <c r="A58" i="163" s="1"/>
  <c r="A59" i="163" s="1"/>
  <c r="A60" i="163" s="1"/>
  <c r="A63" i="163" s="1"/>
  <c r="A64" i="163" s="1"/>
  <c r="A65" i="163" s="1"/>
  <c r="A66" i="163" s="1"/>
  <c r="A67" i="163" s="1"/>
  <c r="A68" i="163" s="1"/>
  <c r="A69" i="163" s="1"/>
  <c r="A70" i="163" s="1"/>
  <c r="A71" i="163" s="1"/>
  <c r="A72" i="163" s="1"/>
  <c r="A73" i="163" s="1"/>
  <c r="A74" i="163" s="1"/>
  <c r="A75" i="163" s="1"/>
  <c r="A76" i="163" s="1"/>
  <c r="A77" i="163" s="1"/>
  <c r="A80" i="163" s="1"/>
  <c r="A81" i="163" s="1"/>
  <c r="A82" i="163" s="1"/>
  <c r="A83" i="163" s="1"/>
  <c r="A84" i="163" s="1"/>
  <c r="A85" i="163" s="1"/>
  <c r="A86" i="163" s="1"/>
  <c r="A87" i="163" s="1"/>
  <c r="A88" i="163" s="1"/>
  <c r="A89" i="163" s="1"/>
  <c r="A90" i="163" s="1"/>
  <c r="A91" i="163" s="1"/>
  <c r="A92" i="163" s="1"/>
  <c r="A93" i="163" s="1"/>
  <c r="A94" i="163" s="1"/>
  <c r="A95" i="163" s="1"/>
  <c r="A96" i="163" s="1"/>
  <c r="A97" i="163" s="1"/>
  <c r="A98" i="163" s="1"/>
  <c r="A39" i="159"/>
  <c r="A40" i="159"/>
  <c r="A41" i="159"/>
  <c r="A42" i="159"/>
  <c r="A43" i="159" s="1"/>
  <c r="A44" i="159" s="1"/>
  <c r="A47" i="159" s="1"/>
  <c r="A48" i="159" s="1"/>
  <c r="A49" i="159" s="1"/>
  <c r="A50" i="159" s="1"/>
  <c r="A51" i="159" s="1"/>
  <c r="A52" i="159" s="1"/>
  <c r="A53" i="159" s="1"/>
  <c r="A54" i="159" s="1"/>
  <c r="A55" i="159" s="1"/>
  <c r="A56" i="159" s="1"/>
  <c r="A57" i="159" s="1"/>
  <c r="A58" i="159" s="1"/>
  <c r="A59" i="159" s="1"/>
  <c r="A60" i="159" s="1"/>
  <c r="A61" i="159" s="1"/>
  <c r="A62" i="159" s="1"/>
  <c r="A65" i="159" s="1"/>
  <c r="A66" i="159" s="1"/>
  <c r="A67" i="159" s="1"/>
  <c r="A68" i="159" s="1"/>
  <c r="A69" i="159" s="1"/>
  <c r="A70" i="159" s="1"/>
  <c r="A71" i="159" s="1"/>
  <c r="A72" i="159" s="1"/>
  <c r="A73" i="159" s="1"/>
  <c r="A74" i="159" s="1"/>
  <c r="A75" i="159" s="1"/>
  <c r="A76" i="159" s="1"/>
  <c r="A77" i="159" s="1"/>
  <c r="A78" i="159" s="1"/>
  <c r="A79" i="159" s="1"/>
  <c r="A82" i="159" s="1"/>
  <c r="A83" i="159" s="1"/>
  <c r="A84" i="159" s="1"/>
  <c r="A85" i="159" s="1"/>
  <c r="A86" i="159" s="1"/>
  <c r="A87" i="159" s="1"/>
  <c r="A88" i="159" s="1"/>
  <c r="A89" i="159" s="1"/>
  <c r="A90" i="159" s="1"/>
  <c r="A91" i="159" s="1"/>
  <c r="A92" i="159" s="1"/>
  <c r="A93" i="159" s="1"/>
  <c r="A94" i="159" s="1"/>
  <c r="A95" i="159" s="1"/>
  <c r="A96" i="159" s="1"/>
  <c r="A97" i="159" s="1"/>
  <c r="A98" i="159" s="1"/>
  <c r="A99" i="159" s="1"/>
  <c r="A100" i="159" s="1"/>
  <c r="A101" i="159" s="1"/>
  <c r="A38" i="159"/>
  <c r="A27" i="159"/>
  <c r="A28" i="159" s="1"/>
  <c r="A29" i="159" s="1"/>
  <c r="A30" i="159" s="1"/>
  <c r="A31" i="159" s="1"/>
  <c r="A32" i="159" s="1"/>
  <c r="A33" i="159" s="1"/>
  <c r="A34" i="159" s="1"/>
  <c r="A35" i="159" s="1"/>
  <c r="A26" i="159"/>
  <c r="A20" i="163" l="1"/>
  <c r="A21" i="163" s="1"/>
  <c r="A22" i="163" s="1"/>
  <c r="A23" i="163" s="1"/>
  <c r="A20" i="160"/>
  <c r="A21" i="160" s="1"/>
  <c r="A22" i="160" s="1"/>
  <c r="A23" i="160" s="1"/>
  <c r="A24" i="160" s="1"/>
  <c r="A25" i="160" s="1"/>
  <c r="A26" i="160" s="1"/>
  <c r="A27" i="160" s="1"/>
  <c r="A28" i="160" s="1"/>
  <c r="A29" i="160" s="1"/>
  <c r="A30" i="160" s="1"/>
  <c r="A31" i="160" s="1"/>
  <c r="A32" i="160" s="1"/>
  <c r="A33" i="160" s="1"/>
  <c r="A34" i="160" s="1"/>
  <c r="A35" i="160" s="1"/>
  <c r="A38" i="160" s="1"/>
  <c r="A39" i="160" s="1"/>
  <c r="A40" i="160" s="1"/>
  <c r="A41" i="160" s="1"/>
  <c r="A42" i="160" s="1"/>
  <c r="A43" i="160" s="1"/>
  <c r="A44" i="160" s="1"/>
  <c r="A45" i="160" s="1"/>
  <c r="A48" i="160" s="1"/>
  <c r="A49" i="160" s="1"/>
  <c r="A50" i="160" s="1"/>
  <c r="A51" i="160" s="1"/>
  <c r="A52" i="160" s="1"/>
  <c r="A53" i="160" s="1"/>
  <c r="A54" i="160" s="1"/>
  <c r="A55" i="160" s="1"/>
  <c r="A56" i="160" s="1"/>
  <c r="A57" i="160" s="1"/>
  <c r="A58" i="160" s="1"/>
  <c r="A59" i="160" s="1"/>
  <c r="A60" i="160" s="1"/>
  <c r="A61" i="160" s="1"/>
  <c r="A62" i="160" s="1"/>
  <c r="A63" i="160" s="1"/>
  <c r="A64" i="160" s="1"/>
  <c r="A65" i="160" s="1"/>
  <c r="A66" i="160" s="1"/>
  <c r="A67" i="160" s="1"/>
  <c r="A68" i="160" s="1"/>
  <c r="A69" i="160" s="1"/>
  <c r="A72" i="160" s="1"/>
  <c r="A73" i="160" s="1"/>
  <c r="A74" i="160" s="1"/>
  <c r="A75" i="160" s="1"/>
  <c r="A76" i="160" s="1"/>
  <c r="A77" i="160" s="1"/>
  <c r="A78" i="160" s="1"/>
  <c r="A79" i="160" s="1"/>
  <c r="A82" i="160" s="1"/>
  <c r="A83" i="160" s="1"/>
  <c r="A84" i="160" s="1"/>
  <c r="A85" i="160" s="1"/>
  <c r="A86" i="160" s="1"/>
  <c r="A87" i="160" s="1"/>
  <c r="A88" i="160" s="1"/>
  <c r="A89" i="160" s="1"/>
  <c r="A90" i="160" s="1"/>
  <c r="A91" i="160" s="1"/>
  <c r="A92" i="160" s="1"/>
  <c r="A93" i="160" s="1"/>
  <c r="A94" i="160" s="1"/>
  <c r="A95" i="160" s="1"/>
  <c r="A96" i="160" s="1"/>
  <c r="A97" i="160" s="1"/>
  <c r="A98" i="160" s="1"/>
  <c r="A99" i="160" s="1"/>
  <c r="A100" i="160" s="1"/>
  <c r="A101" i="160" s="1"/>
  <c r="A102" i="160" s="1"/>
  <c r="A103" i="160" s="1"/>
  <c r="A104" i="160" s="1"/>
  <c r="A105" i="160" s="1"/>
  <c r="A108" i="160" s="1"/>
  <c r="A109" i="160" s="1"/>
  <c r="A110" i="160" s="1"/>
  <c r="A111" i="160" s="1"/>
  <c r="A112" i="160" s="1"/>
  <c r="A113" i="160" s="1"/>
  <c r="A114" i="160" s="1"/>
  <c r="A115" i="160" s="1"/>
  <c r="A20" i="159"/>
  <c r="A21" i="159" s="1"/>
  <c r="A22" i="159" s="1"/>
  <c r="A23" i="159" s="1"/>
  <c r="A24" i="159" s="1"/>
  <c r="A25" i="159" s="1"/>
  <c r="A20" i="164"/>
  <c r="A21" i="164" s="1"/>
  <c r="A22" i="164" s="1"/>
  <c r="A23" i="164" s="1"/>
  <c r="A24" i="164" s="1"/>
  <c r="A25" i="164" s="1"/>
  <c r="A26" i="164" s="1"/>
  <c r="A27" i="164" s="1"/>
  <c r="A28" i="164" s="1"/>
  <c r="A31" i="164" s="1"/>
  <c r="A32" i="164" s="1"/>
  <c r="A33" i="164" s="1"/>
  <c r="A34" i="164" s="1"/>
  <c r="A35" i="164" s="1"/>
  <c r="A36" i="164" s="1"/>
  <c r="A37" i="164" s="1"/>
  <c r="A38" i="164" s="1"/>
  <c r="A41" i="164" s="1"/>
  <c r="E70" i="164" l="1"/>
  <c r="E69" i="164"/>
  <c r="E68" i="164"/>
  <c r="E65" i="164"/>
  <c r="E51" i="164"/>
  <c r="E52" i="164"/>
  <c r="E50" i="164"/>
  <c r="E48" i="164"/>
  <c r="E46" i="164"/>
  <c r="E45" i="164"/>
  <c r="E44" i="164"/>
  <c r="E42" i="164"/>
  <c r="E41" i="164"/>
  <c r="E76" i="163"/>
  <c r="E55" i="163"/>
  <c r="E56" i="163" s="1"/>
  <c r="E52" i="163"/>
  <c r="E50" i="163"/>
  <c r="E49" i="163"/>
  <c r="E48" i="163"/>
  <c r="E46" i="163"/>
  <c r="E45" i="163"/>
  <c r="E77" i="160"/>
  <c r="E76" i="160"/>
  <c r="E75" i="160"/>
  <c r="E72" i="160"/>
  <c r="E57" i="160"/>
  <c r="E78" i="159"/>
  <c r="E57" i="159"/>
  <c r="E58" i="159" s="1"/>
  <c r="E48" i="159"/>
  <c r="E47" i="159"/>
  <c r="E51" i="159"/>
  <c r="E50" i="159"/>
  <c r="E54" i="159"/>
  <c r="E62" i="160"/>
  <c r="E54" i="160"/>
  <c r="E53" i="160"/>
  <c r="E52" i="159"/>
  <c r="E58" i="160"/>
  <c r="E63" i="160"/>
  <c r="E64" i="160" s="1"/>
  <c r="E60" i="160"/>
  <c r="E56" i="160"/>
  <c r="E77" i="159"/>
  <c r="E71" i="159"/>
  <c r="E72" i="159" s="1"/>
  <c r="E73" i="159" l="1"/>
  <c r="E75" i="159"/>
</calcChain>
</file>

<file path=xl/sharedStrings.xml><?xml version="1.0" encoding="utf-8"?>
<sst xmlns="http://schemas.openxmlformats.org/spreadsheetml/2006/main" count="1233" uniqueCount="289">
  <si>
    <t>gada</t>
  </si>
  <si>
    <t>Tāme sastādīta:</t>
  </si>
  <si>
    <t>N.</t>
  </si>
  <si>
    <t>Mēra</t>
  </si>
  <si>
    <t>Dau -</t>
  </si>
  <si>
    <t>izmaksa</t>
  </si>
  <si>
    <t xml:space="preserve">Kopējā </t>
  </si>
  <si>
    <t>p.</t>
  </si>
  <si>
    <t>vienība</t>
  </si>
  <si>
    <t>dzums</t>
  </si>
  <si>
    <t>Mate-</t>
  </si>
  <si>
    <t>Darba</t>
  </si>
  <si>
    <t>k.</t>
  </si>
  <si>
    <t>gab</t>
  </si>
  <si>
    <t>KOPĀ TIEŠĀS IZMAKSAS:</t>
  </si>
  <si>
    <t>Darba nosaukums</t>
  </si>
  <si>
    <t>Vienības izmaksas</t>
  </si>
  <si>
    <t xml:space="preserve">Laika </t>
  </si>
  <si>
    <t>apm.lik-</t>
  </si>
  <si>
    <t xml:space="preserve">Darba </t>
  </si>
  <si>
    <t>Meha-</t>
  </si>
  <si>
    <t>Darb-</t>
  </si>
  <si>
    <t>riāli,</t>
  </si>
  <si>
    <t>alga,</t>
  </si>
  <si>
    <t>nismi,</t>
  </si>
  <si>
    <t>Kopā,</t>
  </si>
  <si>
    <t>norma,</t>
  </si>
  <si>
    <t>ietilpība,</t>
  </si>
  <si>
    <t>c/h</t>
  </si>
  <si>
    <t>KOPĀ :</t>
  </si>
  <si>
    <t>Lokālā tāme Nr.1</t>
  </si>
  <si>
    <t>palīgmateriāli</t>
  </si>
  <si>
    <t>l</t>
  </si>
  <si>
    <t>kg</t>
  </si>
  <si>
    <t>Grīdlīstu montāža</t>
  </si>
  <si>
    <t>kods</t>
  </si>
  <si>
    <t>m</t>
  </si>
  <si>
    <t>Knauf Tiefengrund LF, vai analogs</t>
  </si>
  <si>
    <t>špaktele Vetonit LR, vai analogs</t>
  </si>
  <si>
    <t>Knauf Betokontak</t>
  </si>
  <si>
    <t>Līg.c</t>
  </si>
  <si>
    <t>Lokālā tāme Nr.2</t>
  </si>
  <si>
    <t>m2</t>
  </si>
  <si>
    <t>kpl.</t>
  </si>
  <si>
    <t>Būvgrūžu iekraušana un izvešana uz glābātuvi</t>
  </si>
  <si>
    <t>m3</t>
  </si>
  <si>
    <t>sheetrock nobeiguma špaktele vai analogs</t>
  </si>
  <si>
    <t>iep</t>
  </si>
  <si>
    <t xml:space="preserve">stūra šinas </t>
  </si>
  <si>
    <t>palīgmateriāli (smilšpapirs ,līmlenta ,  akrīls)</t>
  </si>
  <si>
    <t>Sienu , logu un durvju ailu sagatavošana izlīdzināšanai (bojāto apmetumu noņemšana, gruntēšana)</t>
  </si>
  <si>
    <t>Sienu , logu un durvju ailu špaktelēšana un slīpēšana</t>
  </si>
  <si>
    <t>Sienu , logu un durvju ailu gruntēšana</t>
  </si>
  <si>
    <t>Sienu , logu un durvju ailu krāsošana</t>
  </si>
  <si>
    <t>Ūdens emulsijas krāsa Sadolin Bindo 20 tonēta , vai analogs</t>
  </si>
  <si>
    <t>Metināšanas saite</t>
  </si>
  <si>
    <t>t/m</t>
  </si>
  <si>
    <t>Forbo līme linolejam 10l/iepak</t>
  </si>
  <si>
    <t>Palīgmateriāli linoleja ieklāšanai un pamatnes sagatavošanai</t>
  </si>
  <si>
    <t xml:space="preserve">grīdlīste koka </t>
  </si>
  <si>
    <t>palīgmateriāli (skrūves , silikons)</t>
  </si>
  <si>
    <t xml:space="preserve">Tāmes izmaksas bez PVN </t>
  </si>
  <si>
    <t>kpl</t>
  </si>
  <si>
    <t>Piekaramo  Amstrong tipa moduļgriestu montāža</t>
  </si>
  <si>
    <t>loksne Harmony 600x600</t>
  </si>
  <si>
    <t>perimetra līste L-3m</t>
  </si>
  <si>
    <t>nesošā līste L-3.7m</t>
  </si>
  <si>
    <t>šķērslīste 600mm</t>
  </si>
  <si>
    <t>dībeļnaglas</t>
  </si>
  <si>
    <t>piekares komplekts</t>
  </si>
  <si>
    <r>
      <t>m</t>
    </r>
    <r>
      <rPr>
        <vertAlign val="superscript"/>
        <sz val="8"/>
        <color indexed="8"/>
        <rFont val="Calibri"/>
        <family val="2"/>
        <charset val="204"/>
      </rPr>
      <t>2</t>
    </r>
  </si>
  <si>
    <t>Lokālā tāme Nr.3</t>
  </si>
  <si>
    <t>Kopsavilkuma aprēķini pa darbu veidiem vai konstruktīvajiem elementiem</t>
  </si>
  <si>
    <t>Kopējā darbietilpība, c/h</t>
  </si>
  <si>
    <t>Nr.p.k.</t>
  </si>
  <si>
    <t>Kods, tāmes Nr.</t>
  </si>
  <si>
    <t>Darba veids vai konstruktīvā elementa nosaukums</t>
  </si>
  <si>
    <t>Tai skaitā</t>
  </si>
  <si>
    <t>Darbietilpība (c/h)</t>
  </si>
  <si>
    <t>1.Vispārējie būvdarbi</t>
  </si>
  <si>
    <t>Kopā</t>
  </si>
  <si>
    <t>t.sk.darba aizsardzība __%</t>
  </si>
  <si>
    <r>
      <t>m</t>
    </r>
    <r>
      <rPr>
        <vertAlign val="superscript"/>
        <sz val="10"/>
        <color indexed="8"/>
        <rFont val="Calibri"/>
        <family val="2"/>
        <charset val="204"/>
      </rPr>
      <t>2</t>
    </r>
  </si>
  <si>
    <r>
      <t>m</t>
    </r>
    <r>
      <rPr>
        <vertAlign val="superscript"/>
        <sz val="10"/>
        <color indexed="8"/>
        <rFont val="Calibri"/>
        <family val="2"/>
        <charset val="186"/>
      </rPr>
      <t>2</t>
    </r>
  </si>
  <si>
    <t>SASKAŅOTS:</t>
  </si>
  <si>
    <t>z.v.</t>
  </si>
  <si>
    <t>IZPILDĪTĀJS:</t>
  </si>
  <si>
    <t>Par kopejo summu bez PVN, EUR</t>
  </si>
  <si>
    <t>EUR</t>
  </si>
  <si>
    <t>Mēbeles parvietošana uz citam telpam</t>
  </si>
  <si>
    <t>Linoleja grīdas seguma piegriešana, ieklāšana ar noteiktu rakstu, šuves sametināšana</t>
  </si>
  <si>
    <t>Apkures radiatoru montāža</t>
  </si>
  <si>
    <t>termogalva</t>
  </si>
  <si>
    <t>balansvārsts</t>
  </si>
  <si>
    <t>stūra ventilis termogalvai</t>
  </si>
  <si>
    <t>pieslēguma detaļas</t>
  </si>
  <si>
    <t>kmp</t>
  </si>
  <si>
    <t>Z/a el. slēdžu montāža</t>
  </si>
  <si>
    <t>Z/a el. kontaktu ar aizsargiem montāža</t>
  </si>
  <si>
    <t>Ventilacijas dekoratīvas restītes montāžā</t>
  </si>
  <si>
    <t>Piekārto moduļgriestu AMSTRONG tipa 600x600 izbūve</t>
  </si>
  <si>
    <t>perimetra līste 3m</t>
  </si>
  <si>
    <t>nesošā līste 3.7m</t>
  </si>
  <si>
    <t>šķerslīste 600mm</t>
  </si>
  <si>
    <t>dibeļi</t>
  </si>
  <si>
    <t>tērauda cauruļvads</t>
  </si>
  <si>
    <t>Elektrokabeļu MMJ 3x1.5 montāža</t>
  </si>
  <si>
    <t>Mēbeles ienešana un izvietošana</t>
  </si>
  <si>
    <t>Durvju bloka demontāža</t>
  </si>
  <si>
    <t>OSB apakšklāja demontāža</t>
  </si>
  <si>
    <t>Ēdienu izsniegšanas loga demontāža</t>
  </si>
  <si>
    <t>Ēdienu izsniegšanas letes demontāža</t>
  </si>
  <si>
    <t xml:space="preserve">ģipškartona plāksnes </t>
  </si>
  <si>
    <t>stiklašķiedras siets</t>
  </si>
  <si>
    <t>Sienu , logu un durvju ailu krāsošana 2x</t>
  </si>
  <si>
    <t>Mitrumiztūrīgas OSB plātnes 22 mm biezumā ieklāšana</t>
  </si>
  <si>
    <t>OSB 22mm plātne</t>
  </si>
  <si>
    <t>Virsmas sagatavošana linolēja seguma ieklāšanai (šuvju špaktelēšana, slīpēšana)</t>
  </si>
  <si>
    <t>pašiizlīdzinošs sastāvs</t>
  </si>
  <si>
    <t>Elktriskā kabeļa MMJ 3x2.5 montāža</t>
  </si>
  <si>
    <t>D/g iekargriestu armatūras ar luminiscentām lampam  4x18w montāža</t>
  </si>
  <si>
    <t>UAS montāža un pieslēgšana</t>
  </si>
  <si>
    <t>Sienas flīžu demontāža</t>
  </si>
  <si>
    <t>Grīdas flīžu demontāža</t>
  </si>
  <si>
    <t>Sēdpodu demontāža</t>
  </si>
  <si>
    <t>Izlietņu ar ūdens maisītaju demontāža</t>
  </si>
  <si>
    <t>Grīdas virsmas gruntēšana</t>
  </si>
  <si>
    <t>Knauf Betokontak, vai analogs</t>
  </si>
  <si>
    <t>Grīdas virsmas izlīdzināšana ar pašizlīdzīnošiem sastāviem 2-5mm biezumā</t>
  </si>
  <si>
    <t>grīdas izlīdzīnātājs Vetonit 5000 vai analogs</t>
  </si>
  <si>
    <t>Grīdas flīzēšana, ieskaitot flīžu šuvju aizpildīšanu</t>
  </si>
  <si>
    <t>keramiskas flīzes ar pretslīdes īpašībam</t>
  </si>
  <si>
    <t>flīžu līme sakret FK, vai analogs</t>
  </si>
  <si>
    <t>šuvju aipildītājs</t>
  </si>
  <si>
    <t>Starpsienu starp sēdpodiem demontāža</t>
  </si>
  <si>
    <t>Cauruļu aizdare ar ģipškartona loksnēm pa metāla karkasu</t>
  </si>
  <si>
    <t>CD profils</t>
  </si>
  <si>
    <t>ģipškartona loksne</t>
  </si>
  <si>
    <t>Kanalizācijas caurules  demontāža</t>
  </si>
  <si>
    <t>Apkures un ūdensvada cauruļu demontāža</t>
  </si>
  <si>
    <t>keramiskas flīzes</t>
  </si>
  <si>
    <t>palīgmateriāli, ieskaitot ārējās un iekšējās stūr.līstes</t>
  </si>
  <si>
    <t>Sienu virsmas flīzēšana H=1.5m, ieskaitot šuvju aipildīšanu</t>
  </si>
  <si>
    <t>flīžu līme Sakret FK, vai analogs</t>
  </si>
  <si>
    <t>šuvju aipildītājs (pieskaņot flīžu tonim)</t>
  </si>
  <si>
    <t>Sastatņu montāža-demontāža,  noma</t>
  </si>
  <si>
    <t xml:space="preserve">Purmo Compact 22  (sānu pievienojums) 500*1200 </t>
  </si>
  <si>
    <t>Sēdpodu montāža un pieslegšana</t>
  </si>
  <si>
    <t>Izlietņu ar ūdens maisītaju montāža un pieslēgšana</t>
  </si>
  <si>
    <t>ll.SIENAS</t>
  </si>
  <si>
    <t>Radiatoru (6m) un veco apkures cauruļu (5m) sistēmas demontāža</t>
  </si>
  <si>
    <t>Esošo elektroiekārtu un d/g gaismekļu demontāža</t>
  </si>
  <si>
    <t>Krāsojamās tapetes līmēšana  ar palīgmateriāliem</t>
  </si>
  <si>
    <t xml:space="preserve">krāsojamās tapetes </t>
  </si>
  <si>
    <t>līme un palīgmateriāli</t>
  </si>
  <si>
    <t>Krāsojamās tapetes krāsošana x2 ar palīgmateriāliem</t>
  </si>
  <si>
    <t>DS, UAS montāža un pieslēgšana</t>
  </si>
  <si>
    <t>Materiālu transports __%</t>
  </si>
  <si>
    <t>Dušas paliktņa ar dušas ūdens maisītāja demontāža</t>
  </si>
  <si>
    <t>Caurules aizdares demontāža</t>
  </si>
  <si>
    <t>Gaismas kermeņu demontāža</t>
  </si>
  <si>
    <t>Apkures caurules (3m) un radiatora (1gab) demontāža</t>
  </si>
  <si>
    <t>Radiatora   demontāža</t>
  </si>
  <si>
    <t xml:space="preserve"> UAS rūpīga demontāža /montāža (ar turpmāku uzlikšanu)</t>
  </si>
  <si>
    <t>Sienas koka apdares demontāža</t>
  </si>
  <si>
    <t>Grīdlīstes montāža</t>
  </si>
  <si>
    <t>Apkures radiatora montāža</t>
  </si>
  <si>
    <t>Izlietņu skapja demontāža</t>
  </si>
  <si>
    <t>2,5</t>
  </si>
  <si>
    <t>Demontēt koka griestus</t>
  </si>
  <si>
    <t>Sienu virsmas flīzēšana , ieskaitot šuvju aipildīšanu</t>
  </si>
  <si>
    <t>Nerūsējošā tērauda dubultās izlietnes ar ūdens maisītāja montāža, pievienošana</t>
  </si>
  <si>
    <t>18 mm lamināta skapis zem izlietnem 1000X800X600 ar virtuves virsmu un slēdzamām durtiņam uz h-100mm virtuves PVC kājam</t>
  </si>
  <si>
    <t>Grīdliītes montāža</t>
  </si>
  <si>
    <t>koka grīdliīte</t>
  </si>
  <si>
    <t>Lokālā tāme Nr.4</t>
  </si>
  <si>
    <t>PIELIKUMS Nr.</t>
  </si>
  <si>
    <t>Virsizdevumi  _%</t>
  </si>
  <si>
    <t xml:space="preserve">Peļņa _% </t>
  </si>
  <si>
    <t xml:space="preserve">_____________________________S.Nāckalne  </t>
  </si>
  <si>
    <t>Sastādīta 2016.gada tirgus cenās, pamatojoties uz uz objekta apsekošanu un Pasūtītāja velmēm.</t>
  </si>
  <si>
    <t>2016.</t>
  </si>
  <si>
    <t>Kanalizācijas cauruļu nosegkārbas (3000x200x200) demontāža</t>
  </si>
  <si>
    <t>Revizijas lukas demontāža</t>
  </si>
  <si>
    <t>Revizijas lūku montāža (izmērus saskaņot ar Pasūtītāju)</t>
  </si>
  <si>
    <t>Sienu , logu un durvju ailu gruntēšana ar palīgmateriāliem</t>
  </si>
  <si>
    <t>Sienu , logu un durvju ailu krāsošana ar palīgmateriāliem</t>
  </si>
  <si>
    <t>Piekaramo  Armstrong tipa moduļgriestu montāža</t>
  </si>
  <si>
    <t>Dušas paliktņa montāža, pievienošana</t>
  </si>
  <si>
    <t>Kanalizācijas caurules DN 150 ar palīgmateriāliem, montāža</t>
  </si>
  <si>
    <t>PVC ūdens cauruļvada ar palīgmateriāliem, montaāza</t>
  </si>
  <si>
    <t>Kanalizācijas caurules DN 40 ar palīgmateriāliem, montāža</t>
  </si>
  <si>
    <t xml:space="preserve">Ūdens termostāta montāža </t>
  </si>
  <si>
    <t>Ūdens caurules virspusēja tīrīšana, krāsošana</t>
  </si>
  <si>
    <t>keramiskas flīzes (izmēru, krāsu saskaņot ar Pasūtītāju)</t>
  </si>
  <si>
    <t>Ūdens emulsijas krāsa Sadolin Bindo 20 tonēta , vai analogs (toni saskaņot ar Pasūtītāju)</t>
  </si>
  <si>
    <t>dušas paliktnis Polimat 700x700x360, vai analogs  (saskaņot ar Pasūtītāju)</t>
  </si>
  <si>
    <t>vannas ūdens maisītājs Magma MG-6221 ar dušas komplektu, vai analogs (saskaņot ar Pasūtītāju)</t>
  </si>
  <si>
    <t>ūdens maisītajs Magma MG-6260, vai analogs (saskaņot ar Pasūtītāju)</t>
  </si>
  <si>
    <t>iebūvējamais termostāta mehānisms HANSGROHE i-box, vai analogs  (saskaņot ar Pasūtītāju)</t>
  </si>
  <si>
    <t>Bērnu sedpods ar vāku 50x28x53 cm, EU Santehnika Link, vai analogs (saskaņot ar Pasūtītāju)</t>
  </si>
  <si>
    <t>iebūvējamā izlietne  (saskaņot ar Pasūtītāju)</t>
  </si>
  <si>
    <t>iebūvējamā izlietne bērnu  (saskaņot ar Pasūtītāju)</t>
  </si>
  <si>
    <t>18 mm lamināta dvieļu pakaramo plauktu 600X800X120 (5 vertikālie nodalījumi) montāža ar pakaramiem āķiem 10.gab (saskaņot ar Pasūtītāju)</t>
  </si>
  <si>
    <t>Tualēšu starpsienas 3kabīnem (KSP vai MDF 16 mm plāksnes pārklātas ar melomīnu, Al anodēts profils, H-1200mm, arstarpe no grīdas - 100 mm, ar rokturiem un aizgriežņiem)  (saskaņot ar Pasūtītāju)</t>
  </si>
  <si>
    <t>Grīdas linoleja seguma  demontāža</t>
  </si>
  <si>
    <t>Sienas gultu OSB konstrukciju (1500x2000x450) demontāža</t>
  </si>
  <si>
    <t>Durvju bloku demontāža</t>
  </si>
  <si>
    <t>Starpsienas demontāža</t>
  </si>
  <si>
    <t>kmpl</t>
  </si>
  <si>
    <t>krāsojamās tapetes (saskaņot ar Pasūtītāju)</t>
  </si>
  <si>
    <t>Krāsojamās tapetes krāsošana x2 ar palīgmateriāliem (toni saskaņot ar Pasūtītāju)</t>
  </si>
  <si>
    <t>Esošā grīdas dēļu klāja sagatavošana (bojāto dēļu demontāža, jauno dēļu montāža, līmeņošana) - 20%</t>
  </si>
  <si>
    <t>Dabīgais linolejs Veneto Tarkett vai analogs (saskaņot ar Pasūtītāju)</t>
  </si>
  <si>
    <t>Dekoratīvās Al noseglīste, montāža</t>
  </si>
  <si>
    <t>Salokāmas durvis 033S-85, vai analogs, montāža ar palīgmateriāliem (izmērus un risinājumu saskaņot ar Pasūtītāju)</t>
  </si>
  <si>
    <t>pieslēguma detaļas un palīgmateriāli</t>
  </si>
  <si>
    <t>Finierēto durvju bloks  900x2000mm ar kleidam un slēdzeni, izgatavošana un montāža ar palīgmateriāliem (Izmērus precizēt uz vietas, saskaņot ar Pasūtītāju)</t>
  </si>
  <si>
    <t>D/g iekargriestu armatūras ar luminiscentām lampam  4x18w, montāža, pieslēgšana ar aplīgmateriāliem</t>
  </si>
  <si>
    <t>Rievu kalšana ar aizdari</t>
  </si>
  <si>
    <t>Dekoratīvās Al noseglīstes, montāža ar palīgmateriāliem</t>
  </si>
  <si>
    <t>t.m.</t>
  </si>
  <si>
    <t>Tapetes noņemšna</t>
  </si>
  <si>
    <t>Apkures cauruļu demontāža</t>
  </si>
  <si>
    <t>Apkures tērauda caurules Dn 50 montāža, pieslēgšana ar palīgmateriāliem (apavu žāvēšanai zem skapīšiem)</t>
  </si>
  <si>
    <t>Ventilacijas lokanais PVC gaisa kanāls  d 25 ar griestu difuzoru (X1), montāža ar palīgmateriāliem</t>
  </si>
  <si>
    <t>Evakuācijas rezerves, avārijas apgaismojums 12 LED-MLD-28s/W 3h(uz leju), montāža, pieslēgšana ar palīgmateriāliem
Deg pastāvīgi. LED apgaismojums.
280x135mm</t>
  </si>
  <si>
    <t>ūdens maisītājs (saskaņot ar Pasūtītāju)</t>
  </si>
  <si>
    <t>nerūsējoša tērauda dubultā izlietne (saskaņot ar Pasūtītāju)</t>
  </si>
  <si>
    <t xml:space="preserve">Durvju ailes aizdare ar ģipškartona plāksnem pa metāla karkasu </t>
  </si>
  <si>
    <t>t.m</t>
  </si>
  <si>
    <t xml:space="preserve">BĒRNU GRUPAS "TAURENĪŠI" WC TELPAS (Nr. 013-7) REMONTS </t>
  </si>
  <si>
    <t xml:space="preserve">BĒRNU GRUPAS "TAURENĪŠI" GRUPAS TELPAS (Nr.013-8) REMONTS </t>
  </si>
  <si>
    <t xml:space="preserve">BĒRNU GRUPAS "TAURENĪŠI" GARDEROBES TELPAS (Nr.013-5) REMONTS </t>
  </si>
  <si>
    <t xml:space="preserve">BĒRNU GRUPAS "TAURENĪŠI" VIRTUVES TELPAS (Nr.013-6) REMONTS </t>
  </si>
  <si>
    <t xml:space="preserve"> GRUPAS "TAURENĪŠI" TUALETES TELPAS (Nr.013-7) REMONTDARBI</t>
  </si>
  <si>
    <t xml:space="preserve"> TELPA 013-7</t>
  </si>
  <si>
    <t>18 mm lamināta skapis zem izlietnem 2200X512X574 (750) ar virtuves virsmu un slēdzamām durtiņam uz h-100mm virtuves PVC kājam (saskaņot ar Pasūtītāju)</t>
  </si>
  <si>
    <t>D/g iekargriestu armatūras ar luminiscentām lampam  4x18w, montāža, pieslēgāsna  ar palīgmateriāliem</t>
  </si>
  <si>
    <t xml:space="preserve">GRUPAS "TAURENĪŠI" GRUPASTELPAS  (Nr.013-8) REMONTDARBI </t>
  </si>
  <si>
    <t>TELPA  Nr.013-8</t>
  </si>
  <si>
    <t xml:space="preserve">GRUPAS "TAURENĪŠI" GARDEROBES TELPAS (Nr.013-5) REMONTDARBI </t>
  </si>
  <si>
    <t xml:space="preserve"> TELPA  Nr.013-5</t>
  </si>
  <si>
    <t>Grīdas flīžu seguma  demontāža</t>
  </si>
  <si>
    <t>Cementa grīdlīstes nokalšana</t>
  </si>
  <si>
    <t xml:space="preserve"> GRUPAS "TAURENĪŠI" VIRTUVES TELPAS (Nr.013-6) REMONTDARBI</t>
  </si>
  <si>
    <t>TELPA Nr.013-6</t>
  </si>
  <si>
    <t>2016.g. ____.______________</t>
  </si>
  <si>
    <t>Tāmes izmaksas (EUR)</t>
  </si>
  <si>
    <t>darba alga (EUR)</t>
  </si>
  <si>
    <t>materiāli (EUR)</t>
  </si>
  <si>
    <t>mehānismi (EUR)</t>
  </si>
  <si>
    <t>me,EUR/h</t>
  </si>
  <si>
    <t>Pavisam kopā bez PVN</t>
  </si>
  <si>
    <r>
      <t xml:space="preserve">Adrese: </t>
    </r>
    <r>
      <rPr>
        <sz val="10"/>
        <rFont val="Calibri"/>
        <family val="2"/>
        <charset val="186"/>
      </rPr>
      <t>Māras iela 2, Jelgava, LV-3001</t>
    </r>
  </si>
  <si>
    <t>Materiālu transports__%</t>
  </si>
  <si>
    <t>III SIENAS</t>
  </si>
  <si>
    <t>I DEMONTĀŽAS DARBI</t>
  </si>
  <si>
    <t>II GRĪDAS</t>
  </si>
  <si>
    <t>II  GRĪDAS</t>
  </si>
  <si>
    <t>II GRIESTI</t>
  </si>
  <si>
    <t>IV GRIESTI</t>
  </si>
  <si>
    <t>V SANTEHNISKIE  DARBI</t>
  </si>
  <si>
    <t xml:space="preserve">IV GRĪDAS  </t>
  </si>
  <si>
    <t>V DAŽĀDI DARBI</t>
  </si>
  <si>
    <t>VI DAŽĀDI DARBI</t>
  </si>
  <si>
    <t>Tapešu noņemšana</t>
  </si>
  <si>
    <t>Ventilacijas dekoratīvas restītes demontāža</t>
  </si>
  <si>
    <t>Grīdlistes demontāža</t>
  </si>
  <si>
    <t>Ventilacijas skārda kanāla 300x300 demontāža</t>
  </si>
  <si>
    <t>Aizkaru stangas/ žaluziju noņemšana (ar turpmāku uzlikšanu)</t>
  </si>
  <si>
    <t>Aizkaru stangas/ žaluziju  uzlikšana (piegāda Pasūtītājs)</t>
  </si>
  <si>
    <t xml:space="preserve">Aizkaru stangas/ žaluziju noņemšana </t>
  </si>
  <si>
    <t>DS, UAS rūpīga demontāža /montāža (ar turpmāku uzlikšanu)</t>
  </si>
  <si>
    <r>
      <t xml:space="preserve">Pasūtītājs: </t>
    </r>
    <r>
      <rPr>
        <sz val="10"/>
        <rFont val="Calibri"/>
        <family val="2"/>
        <charset val="186"/>
      </rPr>
      <t>Jelgavas pilsētas pašvaldības pirmsskolas izglītības iestāde "Lācītis"</t>
    </r>
  </si>
  <si>
    <r>
      <t xml:space="preserve">Būvuzņēmējs: </t>
    </r>
    <r>
      <rPr>
        <sz val="10"/>
        <rFont val="Calibri"/>
        <family val="2"/>
        <charset val="186"/>
      </rPr>
      <t>SIA "________________"</t>
    </r>
  </si>
  <si>
    <r>
      <t xml:space="preserve">Būves nosaukums: </t>
    </r>
    <r>
      <rPr>
        <sz val="10"/>
        <rFont val="Calibri"/>
        <family val="2"/>
        <charset val="186"/>
      </rPr>
      <t>Jelgavas pilsētas pašvaldības pirmsskolas izglītības iestāde "Lācītis"</t>
    </r>
  </si>
  <si>
    <t>Sienas laminata apdares 8*1200*2500 montāža</t>
  </si>
  <si>
    <t>Mēbeles demontāža</t>
  </si>
  <si>
    <t>Palodzes 400x1600 demontāža</t>
  </si>
  <si>
    <t>PVC palodzes 400x1600 montāža</t>
  </si>
  <si>
    <t>Palodzes 500x2700 demontāža</t>
  </si>
  <si>
    <t>PVC palodzes 500x2700 montāža ar palīgmateriāliem</t>
  </si>
  <si>
    <t xml:space="preserve">Purmo Compact 33 ar grīdas stiprinājumu (sānu pievienojums) 300*1800 </t>
  </si>
  <si>
    <r>
      <t xml:space="preserve">18 mm lamināta skapis/lete  1000X800X400 ar virtuves virsmu un slēdzamām durtiņam uz h-100mm virtuves PVC kājam </t>
    </r>
    <r>
      <rPr>
        <sz val="8"/>
        <rFont val="Calibri"/>
        <family val="2"/>
        <charset val="186"/>
      </rPr>
      <t>(izmērus precizēt uz vietas, saskaņot ar Pasūtītāju)</t>
    </r>
  </si>
  <si>
    <t>Palodzes 400x2050 demontāža</t>
  </si>
  <si>
    <r>
      <t xml:space="preserve">18 mm lamināta skapis virs izlietnem 1120X540X320 ar durtiņam </t>
    </r>
    <r>
      <rPr>
        <sz val="8"/>
        <rFont val="Calibri"/>
        <family val="2"/>
        <charset val="186"/>
      </rPr>
      <t>(izmērus precizēt uz vietas, saskaņot ar Pasūtītāju)</t>
    </r>
  </si>
  <si>
    <t>Darba devēja soc.nodoklis 23,59%</t>
  </si>
  <si>
    <t>Objekts: Jelgavas pilsētas pašvaldības pirmsskolas izglītības iestādes "Lācītis" telpu remontdarbi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</si>
</sst>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р_._-;\-* #,##0.00_р_._-;_-* &quot;-&quot;??_р_._-;_-@_-"/>
    <numFmt numFmtId="165" formatCode="0.0"/>
    <numFmt numFmtId="166" formatCode="_-* #,##0.0_-;\-* #,##0.0_-;_-* &quot;-&quot;??_-;_-@_-"/>
  </numFmts>
  <fonts count="44">
    <font>
      <sz val="10"/>
      <name val="BaltOptima"/>
      <charset val="204"/>
    </font>
    <font>
      <sz val="10"/>
      <name val="Helv"/>
    </font>
    <font>
      <sz val="10"/>
      <name val="Arial"/>
      <family val="2"/>
      <charset val="186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Calibri"/>
      <family val="2"/>
      <charset val="204"/>
    </font>
    <font>
      <b/>
      <sz val="10"/>
      <name val="Calibri"/>
      <family val="2"/>
      <charset val="204"/>
    </font>
    <font>
      <sz val="8"/>
      <name val="Calibri"/>
      <family val="2"/>
      <charset val="204"/>
    </font>
    <font>
      <i/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name val="Calibri"/>
      <family val="2"/>
      <charset val="204"/>
    </font>
    <font>
      <b/>
      <i/>
      <sz val="8"/>
      <name val="Calibri"/>
      <family val="2"/>
      <charset val="204"/>
    </font>
    <font>
      <sz val="10"/>
      <name val="Arial"/>
      <family val="2"/>
      <charset val="204"/>
    </font>
    <font>
      <b/>
      <sz val="8"/>
      <name val="Calibri"/>
      <family val="2"/>
      <charset val="204"/>
    </font>
    <font>
      <sz val="8"/>
      <color indexed="8"/>
      <name val="Calibri"/>
      <family val="2"/>
      <charset val="204"/>
    </font>
    <font>
      <vertAlign val="superscript"/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9"/>
      <name val="Calibri"/>
      <family val="2"/>
      <charset val="204"/>
    </font>
    <font>
      <b/>
      <sz val="16"/>
      <name val="Calibri"/>
      <family val="2"/>
      <charset val="204"/>
    </font>
    <font>
      <b/>
      <sz val="10"/>
      <name val="Calibri"/>
      <family val="2"/>
      <charset val="186"/>
    </font>
    <font>
      <b/>
      <sz val="10"/>
      <name val="Arial"/>
      <family val="2"/>
      <charset val="186"/>
    </font>
    <font>
      <sz val="10"/>
      <name val="Calibri"/>
      <family val="2"/>
      <charset val="186"/>
    </font>
    <font>
      <sz val="10"/>
      <name val="Times New Roman"/>
      <family val="1"/>
    </font>
    <font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0"/>
      <color indexed="8"/>
      <name val="Calibri"/>
      <family val="2"/>
      <charset val="204"/>
    </font>
    <font>
      <i/>
      <sz val="10"/>
      <name val="Calibri"/>
      <family val="2"/>
      <charset val="186"/>
    </font>
    <font>
      <vertAlign val="superscript"/>
      <sz val="10"/>
      <color indexed="8"/>
      <name val="Calibri"/>
      <family val="2"/>
      <charset val="186"/>
    </font>
    <font>
      <b/>
      <sz val="12"/>
      <name val="Times New Roman"/>
      <family val="1"/>
      <charset val="186"/>
    </font>
    <font>
      <sz val="11"/>
      <name val="Calibri"/>
      <family val="2"/>
      <charset val="186"/>
    </font>
    <font>
      <b/>
      <sz val="10"/>
      <name val="Arial"/>
      <family val="2"/>
      <charset val="204"/>
    </font>
    <font>
      <sz val="9"/>
      <name val="Tahoma"/>
      <family val="2"/>
      <charset val="186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8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6" fillId="0" borderId="0"/>
    <xf numFmtId="0" fontId="1" fillId="0" borderId="0"/>
    <xf numFmtId="0" fontId="2" fillId="0" borderId="0"/>
  </cellStyleXfs>
  <cellXfs count="337">
    <xf numFmtId="0" fontId="0" fillId="0" borderId="0" xfId="0"/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5" fillId="0" borderId="0" xfId="0" applyFont="1" applyBorder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43" fontId="10" fillId="0" borderId="9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43" fontId="10" fillId="0" borderId="9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9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0" fontId="36" fillId="0" borderId="9" xfId="0" applyFont="1" applyFill="1" applyBorder="1" applyAlignment="1">
      <alignment vertical="center" wrapText="1"/>
    </xf>
    <xf numFmtId="0" fontId="37" fillId="0" borderId="9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left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37" fillId="0" borderId="9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Fill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36" fillId="0" borderId="9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3" fontId="5" fillId="0" borderId="15" xfId="0" applyNumberFormat="1" applyFont="1" applyFill="1" applyBorder="1" applyAlignment="1" applyProtection="1">
      <alignment horizontal="center" vertical="center" wrapText="1"/>
    </xf>
    <xf numFmtId="43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20" fillId="0" borderId="0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43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3" fontId="12" fillId="0" borderId="19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2" fontId="38" fillId="0" borderId="9" xfId="0" applyNumberFormat="1" applyFont="1" applyFill="1" applyBorder="1" applyAlignment="1">
      <alignment horizontal="center"/>
    </xf>
    <xf numFmtId="2" fontId="38" fillId="0" borderId="9" xfId="0" applyNumberFormat="1" applyFont="1" applyBorder="1" applyAlignment="1">
      <alignment horizontal="center" wrapText="1"/>
    </xf>
    <xf numFmtId="165" fontId="38" fillId="0" borderId="9" xfId="0" applyNumberFormat="1" applyFont="1" applyBorder="1" applyAlignment="1">
      <alignment horizontal="center" wrapText="1"/>
    </xf>
    <xf numFmtId="2" fontId="38" fillId="0" borderId="9" xfId="0" applyNumberFormat="1" applyFont="1" applyFill="1" applyBorder="1" applyAlignment="1">
      <alignment horizontal="center" vertical="center"/>
    </xf>
    <xf numFmtId="2" fontId="38" fillId="0" borderId="9" xfId="0" applyNumberFormat="1" applyFont="1" applyBorder="1" applyAlignment="1">
      <alignment horizontal="center" vertical="center" wrapText="1"/>
    </xf>
    <xf numFmtId="165" fontId="38" fillId="0" borderId="9" xfId="0" applyNumberFormat="1" applyFont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 wrapText="1"/>
    </xf>
    <xf numFmtId="164" fontId="14" fillId="0" borderId="9" xfId="0" applyNumberFormat="1" applyFont="1" applyFill="1" applyBorder="1" applyAlignment="1" applyProtection="1">
      <alignment horizontal="center" vertical="center" wrapText="1"/>
    </xf>
    <xf numFmtId="2" fontId="26" fillId="0" borderId="0" xfId="0" applyNumberFormat="1" applyFont="1" applyFill="1" applyBorder="1" applyAlignment="1">
      <alignment horizontal="center"/>
    </xf>
    <xf numFmtId="2" fontId="26" fillId="0" borderId="22" xfId="0" applyNumberFormat="1" applyFont="1" applyFill="1" applyBorder="1" applyAlignment="1">
      <alignment horizontal="center"/>
    </xf>
    <xf numFmtId="2" fontId="27" fillId="0" borderId="22" xfId="0" applyNumberFormat="1" applyFont="1" applyFill="1" applyBorder="1" applyAlignment="1">
      <alignment horizontal="center"/>
    </xf>
    <xf numFmtId="2" fontId="28" fillId="0" borderId="22" xfId="0" applyNumberFormat="1" applyFont="1" applyBorder="1" applyAlignment="1">
      <alignment horizontal="center" wrapText="1"/>
    </xf>
    <xf numFmtId="165" fontId="28" fillId="0" borderId="22" xfId="0" applyNumberFormat="1" applyFont="1" applyBorder="1" applyAlignment="1">
      <alignment horizontal="center" wrapText="1"/>
    </xf>
    <xf numFmtId="2" fontId="28" fillId="0" borderId="23" xfId="0" applyNumberFormat="1" applyFont="1" applyBorder="1" applyAlignment="1">
      <alignment horizontal="center" wrapText="1"/>
    </xf>
    <xf numFmtId="2" fontId="38" fillId="2" borderId="12" xfId="0" applyNumberFormat="1" applyFont="1" applyFill="1" applyBorder="1" applyAlignment="1">
      <alignment horizontal="center"/>
    </xf>
    <xf numFmtId="2" fontId="38" fillId="2" borderId="9" xfId="0" applyNumberFormat="1" applyFont="1" applyFill="1" applyBorder="1" applyAlignment="1">
      <alignment horizontal="center"/>
    </xf>
    <xf numFmtId="2" fontId="38" fillId="2" borderId="9" xfId="0" applyNumberFormat="1" applyFont="1" applyFill="1" applyBorder="1" applyAlignment="1">
      <alignment horizontal="center" wrapText="1"/>
    </xf>
    <xf numFmtId="165" fontId="38" fillId="2" borderId="9" xfId="0" applyNumberFormat="1" applyFont="1" applyFill="1" applyBorder="1" applyAlignment="1">
      <alignment horizontal="center" wrapText="1"/>
    </xf>
    <xf numFmtId="164" fontId="39" fillId="0" borderId="9" xfId="0" applyNumberFormat="1" applyFont="1" applyBorder="1" applyAlignment="1">
      <alignment horizontal="center" vertical="center" wrapText="1"/>
    </xf>
    <xf numFmtId="164" fontId="38" fillId="0" borderId="9" xfId="0" applyNumberFormat="1" applyFont="1" applyBorder="1" applyAlignment="1">
      <alignment horizontal="center" vertical="center" wrapText="1"/>
    </xf>
    <xf numFmtId="164" fontId="38" fillId="0" borderId="9" xfId="0" applyNumberFormat="1" applyFont="1" applyFill="1" applyBorder="1" applyAlignment="1" applyProtection="1">
      <alignment horizontal="center" vertical="center" wrapText="1"/>
    </xf>
    <xf numFmtId="164" fontId="39" fillId="0" borderId="9" xfId="0" applyNumberFormat="1" applyFont="1" applyFill="1" applyBorder="1" applyAlignment="1" applyProtection="1">
      <alignment horizontal="center" vertical="center" wrapText="1"/>
    </xf>
    <xf numFmtId="2" fontId="38" fillId="0" borderId="0" xfId="0" applyNumberFormat="1" applyFont="1" applyFill="1" applyBorder="1" applyAlignment="1">
      <alignment horizontal="center"/>
    </xf>
    <xf numFmtId="2" fontId="38" fillId="0" borderId="22" xfId="0" applyNumberFormat="1" applyFont="1" applyFill="1" applyBorder="1" applyAlignment="1">
      <alignment horizontal="center"/>
    </xf>
    <xf numFmtId="2" fontId="38" fillId="0" borderId="23" xfId="0" applyNumberFormat="1" applyFont="1" applyFill="1" applyBorder="1" applyAlignment="1">
      <alignment horizontal="center"/>
    </xf>
    <xf numFmtId="2" fontId="38" fillId="0" borderId="22" xfId="0" applyNumberFormat="1" applyFont="1" applyBorder="1" applyAlignment="1">
      <alignment horizontal="center" wrapText="1"/>
    </xf>
    <xf numFmtId="165" fontId="38" fillId="0" borderId="22" xfId="0" applyNumberFormat="1" applyFont="1" applyBorder="1" applyAlignment="1">
      <alignment horizontal="center" wrapText="1"/>
    </xf>
    <xf numFmtId="164" fontId="11" fillId="0" borderId="9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wrapText="1"/>
    </xf>
    <xf numFmtId="0" fontId="37" fillId="0" borderId="9" xfId="0" applyFont="1" applyFill="1" applyBorder="1" applyAlignment="1">
      <alignment horizontal="center" wrapText="1"/>
    </xf>
    <xf numFmtId="43" fontId="38" fillId="0" borderId="9" xfId="0" applyNumberFormat="1" applyFont="1" applyBorder="1" applyAlignment="1">
      <alignment horizontal="center" vertical="center" wrapText="1"/>
    </xf>
    <xf numFmtId="43" fontId="38" fillId="0" borderId="13" xfId="0" applyNumberFormat="1" applyFont="1" applyBorder="1" applyAlignment="1">
      <alignment horizontal="center" vertical="center" wrapText="1"/>
    </xf>
    <xf numFmtId="165" fontId="40" fillId="0" borderId="9" xfId="0" applyNumberFormat="1" applyFont="1" applyFill="1" applyBorder="1" applyAlignment="1">
      <alignment horizontal="center" vertical="center"/>
    </xf>
    <xf numFmtId="2" fontId="40" fillId="0" borderId="9" xfId="0" applyNumberFormat="1" applyFont="1" applyFill="1" applyBorder="1" applyAlignment="1">
      <alignment horizontal="center" vertical="center"/>
    </xf>
    <xf numFmtId="43" fontId="40" fillId="0" borderId="21" xfId="0" applyNumberFormat="1" applyFont="1" applyBorder="1" applyAlignment="1">
      <alignment horizontal="center" vertical="center" wrapText="1"/>
    </xf>
    <xf numFmtId="43" fontId="40" fillId="0" borderId="21" xfId="0" applyNumberFormat="1" applyFont="1" applyBorder="1" applyAlignment="1">
      <alignment horizontal="left" vertical="center" wrapText="1"/>
    </xf>
    <xf numFmtId="166" fontId="40" fillId="0" borderId="21" xfId="0" applyNumberFormat="1" applyFont="1" applyBorder="1" applyAlignment="1">
      <alignment horizontal="left" vertical="center" wrapText="1"/>
    </xf>
    <xf numFmtId="2" fontId="38" fillId="0" borderId="13" xfId="0" applyNumberFormat="1" applyFont="1" applyBorder="1" applyAlignment="1">
      <alignment horizontal="center" wrapText="1"/>
    </xf>
    <xf numFmtId="2" fontId="38" fillId="0" borderId="13" xfId="0" applyNumberFormat="1" applyFont="1" applyBorder="1" applyAlignment="1">
      <alignment horizontal="center" vertical="center" wrapText="1"/>
    </xf>
    <xf numFmtId="2" fontId="38" fillId="2" borderId="13" xfId="0" applyNumberFormat="1" applyFont="1" applyFill="1" applyBorder="1" applyAlignment="1">
      <alignment horizontal="center" wrapText="1"/>
    </xf>
    <xf numFmtId="2" fontId="38" fillId="0" borderId="25" xfId="0" applyNumberFormat="1" applyFont="1" applyBorder="1" applyAlignment="1">
      <alignment horizontal="center" wrapText="1"/>
    </xf>
    <xf numFmtId="2" fontId="28" fillId="0" borderId="25" xfId="0" applyNumberFormat="1" applyFont="1" applyBorder="1" applyAlignment="1">
      <alignment horizontal="center" wrapText="1"/>
    </xf>
    <xf numFmtId="2" fontId="40" fillId="0" borderId="13" xfId="0" applyNumberFormat="1" applyFont="1" applyFill="1" applyBorder="1" applyAlignment="1">
      <alignment horizontal="center" vertical="center"/>
    </xf>
    <xf numFmtId="2" fontId="40" fillId="0" borderId="26" xfId="0" applyNumberFormat="1" applyFont="1" applyFill="1" applyBorder="1" applyAlignment="1">
      <alignment horizontal="center" vertical="center"/>
    </xf>
    <xf numFmtId="43" fontId="38" fillId="0" borderId="9" xfId="0" applyNumberFormat="1" applyFont="1" applyBorder="1" applyAlignment="1">
      <alignment horizontal="center" vertical="center"/>
    </xf>
    <xf numFmtId="166" fontId="40" fillId="0" borderId="21" xfId="0" applyNumberFormat="1" applyFont="1" applyBorder="1" applyAlignment="1">
      <alignment horizontal="center" vertical="center"/>
    </xf>
    <xf numFmtId="2" fontId="38" fillId="0" borderId="9" xfId="0" applyNumberFormat="1" applyFont="1" applyFill="1" applyBorder="1" applyAlignment="1">
      <alignment horizontal="center" vertical="center" wrapText="1"/>
    </xf>
    <xf numFmtId="164" fontId="36" fillId="0" borderId="9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2" fontId="38" fillId="0" borderId="9" xfId="0" applyNumberFormat="1" applyFont="1" applyFill="1" applyBorder="1" applyAlignment="1">
      <alignment horizontal="center" wrapText="1"/>
    </xf>
    <xf numFmtId="43" fontId="38" fillId="0" borderId="9" xfId="0" applyNumberFormat="1" applyFont="1" applyFill="1" applyBorder="1" applyAlignment="1" applyProtection="1">
      <alignment horizontal="center" vertical="center"/>
    </xf>
    <xf numFmtId="43" fontId="38" fillId="0" borderId="9" xfId="0" applyNumberFormat="1" applyFont="1" applyFill="1" applyBorder="1" applyAlignment="1" applyProtection="1">
      <alignment vertical="center"/>
    </xf>
    <xf numFmtId="43" fontId="38" fillId="0" borderId="0" xfId="0" applyNumberFormat="1" applyFont="1" applyFill="1" applyAlignment="1">
      <alignment vertical="center"/>
    </xf>
    <xf numFmtId="4" fontId="40" fillId="0" borderId="27" xfId="0" applyNumberFormat="1" applyFont="1" applyFill="1" applyBorder="1" applyAlignment="1" applyProtection="1">
      <alignment horizontal="right"/>
    </xf>
    <xf numFmtId="166" fontId="38" fillId="0" borderId="13" xfId="0" applyNumberFormat="1" applyFont="1" applyFill="1" applyBorder="1" applyAlignment="1" applyProtection="1">
      <alignment vertical="center"/>
    </xf>
    <xf numFmtId="166" fontId="40" fillId="0" borderId="27" xfId="0" applyNumberFormat="1" applyFont="1" applyFill="1" applyBorder="1" applyAlignment="1" applyProtection="1">
      <alignment horizontal="right"/>
    </xf>
    <xf numFmtId="4" fontId="38" fillId="0" borderId="9" xfId="0" applyNumberFormat="1" applyFont="1" applyFill="1" applyBorder="1" applyAlignment="1" applyProtection="1">
      <alignment horizontal="right" vertical="center" wrapText="1"/>
    </xf>
    <xf numFmtId="43" fontId="39" fillId="0" borderId="13" xfId="0" applyNumberFormat="1" applyFont="1" applyFill="1" applyBorder="1" applyAlignment="1">
      <alignment horizontal="right" vertical="center"/>
    </xf>
    <xf numFmtId="4" fontId="38" fillId="0" borderId="13" xfId="0" applyNumberFormat="1" applyFont="1" applyFill="1" applyBorder="1" applyAlignment="1">
      <alignment horizontal="right"/>
    </xf>
    <xf numFmtId="43" fontId="10" fillId="0" borderId="0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2" fontId="38" fillId="0" borderId="16" xfId="0" applyNumberFormat="1" applyFont="1" applyBorder="1" applyAlignment="1">
      <alignment horizontal="center" wrapText="1"/>
    </xf>
    <xf numFmtId="2" fontId="38" fillId="0" borderId="9" xfId="0" applyNumberFormat="1" applyFont="1" applyFill="1" applyBorder="1" applyAlignment="1">
      <alignment horizontal="right"/>
    </xf>
    <xf numFmtId="2" fontId="38" fillId="0" borderId="9" xfId="0" applyNumberFormat="1" applyFont="1" applyBorder="1" applyAlignment="1">
      <alignment horizontal="right" wrapText="1"/>
    </xf>
    <xf numFmtId="165" fontId="38" fillId="0" borderId="9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2" fontId="38" fillId="0" borderId="12" xfId="0" applyNumberFormat="1" applyFont="1" applyBorder="1" applyAlignment="1">
      <alignment horizontal="center" wrapText="1"/>
    </xf>
    <xf numFmtId="2" fontId="38" fillId="0" borderId="12" xfId="0" applyNumberFormat="1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right" vertical="center" wrapText="1"/>
    </xf>
    <xf numFmtId="2" fontId="26" fillId="0" borderId="9" xfId="0" applyNumberFormat="1" applyFont="1" applyFill="1" applyBorder="1" applyAlignment="1">
      <alignment horizontal="center"/>
    </xf>
    <xf numFmtId="2" fontId="27" fillId="0" borderId="9" xfId="0" applyNumberFormat="1" applyFont="1" applyFill="1" applyBorder="1" applyAlignment="1">
      <alignment horizontal="center"/>
    </xf>
    <xf numFmtId="2" fontId="28" fillId="0" borderId="9" xfId="0" applyNumberFormat="1" applyFont="1" applyBorder="1" applyAlignment="1">
      <alignment horizontal="center" wrapText="1"/>
    </xf>
    <xf numFmtId="165" fontId="28" fillId="0" borderId="9" xfId="0" applyNumberFormat="1" applyFont="1" applyBorder="1" applyAlignment="1">
      <alignment horizontal="center" wrapText="1"/>
    </xf>
    <xf numFmtId="2" fontId="38" fillId="0" borderId="16" xfId="0" applyNumberFormat="1" applyFont="1" applyFill="1" applyBorder="1" applyAlignment="1">
      <alignment horizontal="center"/>
    </xf>
    <xf numFmtId="2" fontId="38" fillId="2" borderId="12" xfId="0" applyNumberFormat="1" applyFont="1" applyFill="1" applyBorder="1" applyAlignment="1">
      <alignment horizontal="center" wrapText="1"/>
    </xf>
    <xf numFmtId="164" fontId="39" fillId="0" borderId="22" xfId="0" applyNumberFormat="1" applyFont="1" applyBorder="1" applyAlignment="1">
      <alignment horizontal="center" vertical="center" wrapText="1"/>
    </xf>
    <xf numFmtId="164" fontId="38" fillId="0" borderId="23" xfId="0" applyNumberFormat="1" applyFont="1" applyBorder="1" applyAlignment="1">
      <alignment horizontal="center" vertical="center" wrapText="1"/>
    </xf>
    <xf numFmtId="164" fontId="38" fillId="0" borderId="22" xfId="0" applyNumberFormat="1" applyFont="1" applyFill="1" applyBorder="1" applyAlignment="1" applyProtection="1">
      <alignment horizontal="center" vertical="center" wrapText="1"/>
    </xf>
    <xf numFmtId="164" fontId="39" fillId="0" borderId="22" xfId="0" applyNumberFormat="1" applyFont="1" applyFill="1" applyBorder="1" applyAlignment="1" applyProtection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2" fontId="40" fillId="2" borderId="9" xfId="0" applyNumberFormat="1" applyFont="1" applyFill="1" applyBorder="1" applyAlignment="1">
      <alignment horizontal="center"/>
    </xf>
    <xf numFmtId="2" fontId="40" fillId="2" borderId="9" xfId="0" applyNumberFormat="1" applyFont="1" applyFill="1" applyBorder="1" applyAlignment="1">
      <alignment horizontal="center" wrapText="1"/>
    </xf>
    <xf numFmtId="2" fontId="40" fillId="2" borderId="12" xfId="0" applyNumberFormat="1" applyFont="1" applyFill="1" applyBorder="1" applyAlignment="1">
      <alignment horizontal="center" wrapText="1"/>
    </xf>
    <xf numFmtId="165" fontId="40" fillId="2" borderId="9" xfId="0" applyNumberFormat="1" applyFont="1" applyFill="1" applyBorder="1" applyAlignment="1">
      <alignment horizontal="center" wrapText="1"/>
    </xf>
    <xf numFmtId="2" fontId="40" fillId="0" borderId="9" xfId="0" applyNumberFormat="1" applyFont="1" applyBorder="1" applyAlignment="1">
      <alignment horizontal="center" wrapText="1"/>
    </xf>
    <xf numFmtId="2" fontId="40" fillId="2" borderId="13" xfId="0" applyNumberFormat="1" applyFont="1" applyFill="1" applyBorder="1" applyAlignment="1">
      <alignment horizontal="center" wrapText="1"/>
    </xf>
    <xf numFmtId="0" fontId="34" fillId="0" borderId="0" xfId="0" applyFont="1" applyBorder="1"/>
    <xf numFmtId="0" fontId="3" fillId="0" borderId="9" xfId="0" applyFont="1" applyBorder="1"/>
    <xf numFmtId="164" fontId="5" fillId="0" borderId="9" xfId="0" applyNumberFormat="1" applyFont="1" applyFill="1" applyBorder="1" applyAlignment="1">
      <alignment horizontal="center" vertical="center" wrapText="1"/>
    </xf>
    <xf numFmtId="2" fontId="38" fillId="2" borderId="22" xfId="0" applyNumberFormat="1" applyFont="1" applyFill="1" applyBorder="1" applyAlignment="1">
      <alignment horizontal="center" wrapText="1"/>
    </xf>
    <xf numFmtId="0" fontId="30" fillId="0" borderId="9" xfId="0" applyFont="1" applyFill="1" applyBorder="1" applyAlignment="1">
      <alignment horizontal="right" vertical="center" wrapText="1"/>
    </xf>
    <xf numFmtId="2" fontId="38" fillId="0" borderId="23" xfId="0" applyNumberFormat="1" applyFont="1" applyBorder="1" applyAlignment="1">
      <alignment horizont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2" fontId="5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2" fillId="0" borderId="0" xfId="0" applyFont="1" applyBorder="1" applyAlignment="1">
      <alignment vertical="center" wrapText="1"/>
    </xf>
    <xf numFmtId="0" fontId="42" fillId="0" borderId="0" xfId="0" applyFont="1" applyBorder="1" applyAlignment="1">
      <alignment vertical="center"/>
    </xf>
    <xf numFmtId="0" fontId="42" fillId="0" borderId="0" xfId="0" applyFont="1" applyFill="1" applyBorder="1" applyAlignment="1">
      <alignment vertical="center" wrapText="1"/>
    </xf>
    <xf numFmtId="0" fontId="23" fillId="0" borderId="0" xfId="0" applyFont="1" applyBorder="1" applyAlignment="1">
      <alignment vertical="center"/>
    </xf>
    <xf numFmtId="4" fontId="40" fillId="0" borderId="11" xfId="0" applyNumberFormat="1" applyFont="1" applyFill="1" applyBorder="1" applyAlignment="1" applyProtection="1">
      <alignment horizontal="right"/>
    </xf>
    <xf numFmtId="0" fontId="5" fillId="0" borderId="36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left" vertical="center" wrapText="1"/>
    </xf>
    <xf numFmtId="4" fontId="38" fillId="0" borderId="18" xfId="0" applyNumberFormat="1" applyFont="1" applyFill="1" applyBorder="1" applyAlignment="1">
      <alignment horizontal="right"/>
    </xf>
    <xf numFmtId="4" fontId="40" fillId="0" borderId="26" xfId="0" applyNumberFormat="1" applyFont="1" applyFill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Border="1"/>
    <xf numFmtId="0" fontId="6" fillId="0" borderId="0" xfId="0" applyFont="1" applyBorder="1" applyAlignment="1"/>
    <xf numFmtId="0" fontId="7" fillId="0" borderId="0" xfId="0" applyFont="1" applyBorder="1" applyAlignment="1"/>
    <xf numFmtId="2" fontId="28" fillId="0" borderId="13" xfId="0" applyNumberFormat="1" applyFont="1" applyBorder="1" applyAlignment="1">
      <alignment horizontal="center" wrapText="1"/>
    </xf>
    <xf numFmtId="0" fontId="3" fillId="0" borderId="13" xfId="0" applyFont="1" applyBorder="1"/>
    <xf numFmtId="0" fontId="23" fillId="0" borderId="0" xfId="0" applyFont="1" applyFill="1" applyBorder="1" applyAlignment="1">
      <alignment vertical="center"/>
    </xf>
    <xf numFmtId="164" fontId="14" fillId="0" borderId="22" xfId="0" applyNumberFormat="1" applyFont="1" applyBorder="1" applyAlignment="1">
      <alignment horizontal="center" vertical="center" wrapText="1"/>
    </xf>
    <xf numFmtId="164" fontId="5" fillId="0" borderId="23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4" fontId="14" fillId="0" borderId="22" xfId="0" applyNumberFormat="1" applyFont="1" applyFill="1" applyBorder="1" applyAlignment="1" applyProtection="1">
      <alignment horizontal="center" vertical="center" wrapText="1"/>
    </xf>
    <xf numFmtId="164" fontId="5" fillId="0" borderId="22" xfId="0" applyNumberFormat="1" applyFont="1" applyFill="1" applyBorder="1" applyAlignment="1" applyProtection="1">
      <alignment horizontal="center" vertical="center" wrapText="1"/>
    </xf>
    <xf numFmtId="164" fontId="5" fillId="0" borderId="2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164" fontId="11" fillId="0" borderId="0" xfId="0" applyNumberFormat="1" applyFont="1" applyFill="1" applyBorder="1"/>
    <xf numFmtId="2" fontId="5" fillId="0" borderId="0" xfId="0" applyNumberFormat="1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2" fontId="13" fillId="0" borderId="0" xfId="0" applyNumberFormat="1" applyFont="1" applyFill="1" applyBorder="1"/>
    <xf numFmtId="0" fontId="4" fillId="0" borderId="0" xfId="0" applyFont="1" applyFill="1" applyBorder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0" fontId="11" fillId="0" borderId="4" xfId="0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3" fontId="12" fillId="0" borderId="19" xfId="0" applyNumberFormat="1" applyFont="1" applyFill="1" applyBorder="1" applyAlignment="1">
      <alignment horizontal="center" vertical="center" wrapText="1"/>
    </xf>
    <xf numFmtId="1" fontId="12" fillId="0" borderId="19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64" fontId="17" fillId="0" borderId="15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164" fontId="12" fillId="0" borderId="1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164" fontId="18" fillId="0" borderId="9" xfId="0" applyNumberFormat="1" applyFont="1" applyFill="1" applyBorder="1" applyAlignment="1">
      <alignment horizontal="center"/>
    </xf>
    <xf numFmtId="0" fontId="14" fillId="0" borderId="9" xfId="0" applyFont="1" applyFill="1" applyBorder="1" applyAlignment="1">
      <alignment horizontal="right" vertical="center" wrapText="1"/>
    </xf>
    <xf numFmtId="164" fontId="18" fillId="0" borderId="9" xfId="0" applyNumberFormat="1" applyFont="1" applyFill="1" applyBorder="1" applyAlignment="1">
      <alignment horizontal="center" vertical="center"/>
    </xf>
    <xf numFmtId="0" fontId="30" fillId="0" borderId="23" xfId="0" applyFont="1" applyFill="1" applyBorder="1" applyAlignment="1">
      <alignment horizontal="right" vertical="top" wrapText="1"/>
    </xf>
    <xf numFmtId="0" fontId="3" fillId="0" borderId="0" xfId="0" applyFont="1" applyFill="1" applyBorder="1"/>
    <xf numFmtId="164" fontId="20" fillId="0" borderId="0" xfId="0" applyNumberFormat="1" applyFont="1" applyFill="1" applyBorder="1"/>
    <xf numFmtId="2" fontId="3" fillId="0" borderId="0" xfId="0" applyNumberFormat="1" applyFont="1" applyFill="1" applyBorder="1"/>
    <xf numFmtId="0" fontId="24" fillId="0" borderId="0" xfId="0" applyFont="1" applyFill="1" applyBorder="1"/>
    <xf numFmtId="0" fontId="32" fillId="0" borderId="0" xfId="0" applyFont="1" applyFill="1" applyBorder="1"/>
    <xf numFmtId="0" fontId="7" fillId="0" borderId="0" xfId="0" applyFont="1" applyFill="1" applyBorder="1" applyAlignment="1">
      <alignment horizontal="center"/>
    </xf>
    <xf numFmtId="164" fontId="11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164" fontId="25" fillId="0" borderId="9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horizontal="center" vertical="center"/>
    </xf>
    <xf numFmtId="164" fontId="14" fillId="0" borderId="12" xfId="0" applyNumberFormat="1" applyFont="1" applyFill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 wrapText="1"/>
    </xf>
    <xf numFmtId="0" fontId="14" fillId="0" borderId="9" xfId="0" applyFont="1" applyFill="1" applyBorder="1" applyAlignment="1">
      <alignment horizontal="left" vertical="center" wrapText="1"/>
    </xf>
    <xf numFmtId="164" fontId="20" fillId="0" borderId="9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3" fillId="0" borderId="9" xfId="0" applyFont="1" applyFill="1" applyBorder="1"/>
    <xf numFmtId="164" fontId="25" fillId="0" borderId="9" xfId="0" applyNumberFormat="1" applyFont="1" applyFill="1" applyBorder="1" applyAlignment="1">
      <alignment horizontal="center" wrapText="1"/>
    </xf>
    <xf numFmtId="2" fontId="25" fillId="0" borderId="9" xfId="0" applyNumberFormat="1" applyFont="1" applyFill="1" applyBorder="1" applyAlignment="1">
      <alignment horizontal="center" wrapText="1"/>
    </xf>
    <xf numFmtId="2" fontId="40" fillId="0" borderId="12" xfId="0" applyNumberFormat="1" applyFont="1" applyFill="1" applyBorder="1" applyAlignment="1">
      <alignment horizontal="center"/>
    </xf>
    <xf numFmtId="0" fontId="38" fillId="0" borderId="9" xfId="0" applyFont="1" applyFill="1" applyBorder="1" applyAlignment="1">
      <alignment horizontal="left" vertical="center" wrapText="1"/>
    </xf>
    <xf numFmtId="164" fontId="41" fillId="0" borderId="9" xfId="0" applyNumberFormat="1" applyFont="1" applyFill="1" applyBorder="1" applyAlignment="1">
      <alignment horizontal="center" vertical="center"/>
    </xf>
    <xf numFmtId="0" fontId="38" fillId="0" borderId="9" xfId="3" applyFont="1" applyFill="1" applyBorder="1" applyAlignment="1">
      <alignment horizontal="left" vertical="center" wrapText="1"/>
    </xf>
    <xf numFmtId="164" fontId="38" fillId="0" borderId="9" xfId="3" applyNumberFormat="1" applyFont="1" applyFill="1" applyBorder="1" applyAlignment="1">
      <alignment horizontal="center" vertical="center"/>
    </xf>
    <xf numFmtId="164" fontId="39" fillId="0" borderId="12" xfId="0" applyNumberFormat="1" applyFont="1" applyFill="1" applyBorder="1" applyAlignment="1">
      <alignment horizontal="center" vertical="center" wrapText="1"/>
    </xf>
    <xf numFmtId="0" fontId="39" fillId="0" borderId="9" xfId="3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center" vertical="center" wrapText="1"/>
    </xf>
    <xf numFmtId="0" fontId="38" fillId="0" borderId="9" xfId="3" applyFont="1" applyFill="1" applyBorder="1" applyAlignment="1">
      <alignment vertical="center" wrapText="1"/>
    </xf>
    <xf numFmtId="164" fontId="41" fillId="0" borderId="9" xfId="0" applyNumberFormat="1" applyFont="1" applyFill="1" applyBorder="1" applyAlignment="1">
      <alignment horizontal="center"/>
    </xf>
    <xf numFmtId="0" fontId="39" fillId="0" borderId="16" xfId="3" applyFont="1" applyFill="1" applyBorder="1" applyAlignment="1">
      <alignment horizontal="right" vertical="center" wrapText="1"/>
    </xf>
    <xf numFmtId="164" fontId="38" fillId="0" borderId="9" xfId="0" applyNumberFormat="1" applyFont="1" applyFill="1" applyBorder="1" applyAlignment="1">
      <alignment horizontal="center" wrapText="1"/>
    </xf>
    <xf numFmtId="164" fontId="39" fillId="0" borderId="9" xfId="0" applyNumberFormat="1" applyFont="1" applyFill="1" applyBorder="1" applyAlignment="1">
      <alignment horizontal="center" vertical="center" wrapText="1"/>
    </xf>
    <xf numFmtId="0" fontId="38" fillId="0" borderId="16" xfId="3" applyFont="1" applyFill="1" applyBorder="1" applyAlignment="1">
      <alignment vertical="center" wrapText="1"/>
    </xf>
    <xf numFmtId="164" fontId="38" fillId="0" borderId="16" xfId="3" applyNumberFormat="1" applyFont="1" applyFill="1" applyBorder="1" applyAlignment="1">
      <alignment horizontal="center" vertical="center"/>
    </xf>
    <xf numFmtId="2" fontId="38" fillId="0" borderId="16" xfId="3" applyNumberFormat="1" applyFont="1" applyFill="1" applyBorder="1" applyAlignment="1">
      <alignment horizontal="center" vertical="center"/>
    </xf>
    <xf numFmtId="164" fontId="38" fillId="0" borderId="9" xfId="3" applyNumberFormat="1" applyFont="1" applyFill="1" applyBorder="1" applyAlignment="1">
      <alignment horizontal="center"/>
    </xf>
    <xf numFmtId="2" fontId="38" fillId="0" borderId="9" xfId="3" applyNumberFormat="1" applyFont="1" applyFill="1" applyBorder="1" applyAlignment="1">
      <alignment horizontal="center"/>
    </xf>
    <xf numFmtId="0" fontId="38" fillId="0" borderId="9" xfId="0" applyFont="1" applyFill="1" applyBorder="1" applyAlignment="1">
      <alignment vertical="center" wrapText="1"/>
    </xf>
    <xf numFmtId="0" fontId="39" fillId="0" borderId="9" xfId="0" applyFont="1" applyFill="1" applyBorder="1" applyAlignment="1">
      <alignment horizontal="right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left" vertical="top" wrapText="1"/>
    </xf>
    <xf numFmtId="0" fontId="35" fillId="0" borderId="28" xfId="0" applyNumberFormat="1" applyFont="1" applyFill="1" applyBorder="1" applyAlignment="1" applyProtection="1">
      <alignment horizontal="left" vertical="top" wrapText="1"/>
    </xf>
    <xf numFmtId="0" fontId="36" fillId="0" borderId="9" xfId="0" applyFont="1" applyFill="1" applyBorder="1" applyAlignment="1">
      <alignment horizontal="center" vertical="center" wrapText="1"/>
    </xf>
    <xf numFmtId="164" fontId="14" fillId="0" borderId="9" xfId="0" applyNumberFormat="1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right" vertical="center"/>
    </xf>
    <xf numFmtId="0" fontId="25" fillId="0" borderId="9" xfId="0" applyFont="1" applyFill="1" applyBorder="1" applyAlignment="1">
      <alignment horizontal="right" vertical="center"/>
    </xf>
    <xf numFmtId="0" fontId="10" fillId="0" borderId="20" xfId="0" applyFont="1" applyFill="1" applyBorder="1" applyAlignment="1">
      <alignment horizontal="right" vertical="center"/>
    </xf>
    <xf numFmtId="0" fontId="10" fillId="0" borderId="21" xfId="0" applyFont="1" applyFill="1" applyBorder="1" applyAlignment="1">
      <alignment horizontal="right" vertical="center"/>
    </xf>
    <xf numFmtId="43" fontId="38" fillId="0" borderId="0" xfId="0" applyNumberFormat="1" applyFont="1" applyFill="1" applyAlignment="1">
      <alignment horizontal="left" vertical="center"/>
    </xf>
    <xf numFmtId="0" fontId="10" fillId="0" borderId="37" xfId="0" applyFont="1" applyFill="1" applyBorder="1" applyAlignment="1">
      <alignment horizontal="right" vertical="center"/>
    </xf>
    <xf numFmtId="0" fontId="10" fillId="0" borderId="38" xfId="0" applyFont="1" applyFill="1" applyBorder="1" applyAlignment="1">
      <alignment horizontal="right" vertical="center"/>
    </xf>
    <xf numFmtId="0" fontId="10" fillId="0" borderId="27" xfId="0" applyFont="1" applyFill="1" applyBorder="1" applyAlignment="1">
      <alignment horizontal="right" vertical="center"/>
    </xf>
    <xf numFmtId="0" fontId="25" fillId="0" borderId="17" xfId="0" applyFont="1" applyFill="1" applyBorder="1" applyAlignment="1">
      <alignment horizontal="right" vertical="center"/>
    </xf>
    <xf numFmtId="0" fontId="25" fillId="0" borderId="15" xfId="0" applyFont="1" applyFill="1" applyBorder="1" applyAlignment="1">
      <alignment horizontal="right" vertical="center"/>
    </xf>
    <xf numFmtId="0" fontId="30" fillId="0" borderId="14" xfId="0" applyFont="1" applyFill="1" applyBorder="1" applyAlignment="1">
      <alignment horizontal="right" vertical="center"/>
    </xf>
    <xf numFmtId="0" fontId="30" fillId="0" borderId="9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textRotation="90" wrapText="1"/>
    </xf>
    <xf numFmtId="0" fontId="5" fillId="0" borderId="30" xfId="0" applyFont="1" applyFill="1" applyBorder="1" applyAlignment="1">
      <alignment horizontal="center" vertical="center" textRotation="90" wrapText="1"/>
    </xf>
    <xf numFmtId="0" fontId="5" fillId="0" borderId="31" xfId="0" applyFont="1" applyFill="1" applyBorder="1" applyAlignment="1">
      <alignment horizontal="center" vertical="center" textRotation="90" wrapText="1"/>
    </xf>
    <xf numFmtId="0" fontId="5" fillId="0" borderId="23" xfId="0" applyFont="1" applyFill="1" applyBorder="1" applyAlignment="1">
      <alignment horizontal="center" vertical="center" textRotation="90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10" fillId="0" borderId="2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32" xfId="0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right" vertical="center" wrapText="1"/>
    </xf>
  </cellXfs>
  <cellStyles count="6">
    <cellStyle name="Normal" xfId="0" builtinId="0"/>
    <cellStyle name="Normal 2" xfId="1"/>
    <cellStyle name="Normal 2 2" xfId="2"/>
    <cellStyle name="Normal_FORMA" xfId="3"/>
    <cellStyle name="Style 1" xfId="4"/>
    <cellStyle name="Обычный_33. OZOLNIEKU NOVADA DOME_OZO SKOLA_TELPU, GAITENU, KAPNU TELPU REMONTS_TAME_VADIMS_2011_02_25_melnraksts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95</xdr:row>
      <xdr:rowOff>438150</xdr:rowOff>
    </xdr:from>
    <xdr:to>
      <xdr:col>2</xdr:col>
      <xdr:colOff>1028700</xdr:colOff>
      <xdr:row>95</xdr:row>
      <xdr:rowOff>1257300</xdr:rowOff>
    </xdr:to>
    <xdr:pic>
      <xdr:nvPicPr>
        <xdr:cNvPr id="1040" name="Attēls 2" descr="B&amp;Emacr;RNU Pods AR V&amp;Amacr;KU 50&amp;khcy;28&amp;khcy;53 &amp;scy;&amp;mcy;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20850225"/>
          <a:ext cx="8191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2162175</xdr:colOff>
      <xdr:row>89</xdr:row>
      <xdr:rowOff>371475</xdr:rowOff>
    </xdr:from>
    <xdr:to>
      <xdr:col>2</xdr:col>
      <xdr:colOff>2609850</xdr:colOff>
      <xdr:row>89</xdr:row>
      <xdr:rowOff>1257300</xdr:rowOff>
    </xdr:to>
    <xdr:pic>
      <xdr:nvPicPr>
        <xdr:cNvPr id="2059" name="Attēls 1" descr="Salok&amp;amacr;m&amp;amacr;s iekšdurvis 033S-85 cena un inform&amp;amacr;cija | Iekšdurvis | 220.lv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19678650"/>
          <a:ext cx="447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topLeftCell="A7" zoomScale="130" zoomScaleNormal="130" zoomScaleSheetLayoutView="100" workbookViewId="0">
      <selection activeCell="C15" sqref="C15"/>
    </sheetView>
  </sheetViews>
  <sheetFormatPr defaultRowHeight="12.75"/>
  <cols>
    <col min="1" max="1" width="7.5703125" style="62" customWidth="1"/>
    <col min="2" max="2" width="16.7109375" style="62" customWidth="1"/>
    <col min="3" max="3" width="42.42578125" style="62" customWidth="1"/>
    <col min="4" max="4" width="16.5703125" style="63" customWidth="1"/>
    <col min="5" max="5" width="15.7109375" style="64" customWidth="1"/>
    <col min="6" max="6" width="15.7109375" style="62" customWidth="1"/>
    <col min="7" max="7" width="14.7109375" style="62" customWidth="1"/>
    <col min="8" max="8" width="18.5703125" style="62" customWidth="1"/>
    <col min="9" max="9" width="9.140625" style="62" customWidth="1"/>
    <col min="10" max="10" width="9.140625" style="62" hidden="1" customWidth="1"/>
    <col min="11" max="16384" width="9.140625" style="62"/>
  </cols>
  <sheetData>
    <row r="1" spans="1:8" ht="15.75">
      <c r="G1" s="151" t="s">
        <v>176</v>
      </c>
    </row>
    <row r="2" spans="1:8" ht="15.75">
      <c r="G2" s="151"/>
    </row>
    <row r="3" spans="1:8" ht="15.75">
      <c r="G3" s="151" t="s">
        <v>84</v>
      </c>
    </row>
    <row r="4" spans="1:8" ht="15.75">
      <c r="G4" s="151"/>
    </row>
    <row r="5" spans="1:8" ht="15.75">
      <c r="F5" s="62" t="s">
        <v>179</v>
      </c>
      <c r="G5" s="151"/>
    </row>
    <row r="6" spans="1:8" ht="15.75">
      <c r="G6" s="151"/>
    </row>
    <row r="7" spans="1:8">
      <c r="F7" s="62" t="s">
        <v>247</v>
      </c>
    </row>
    <row r="10" spans="1:8">
      <c r="G10" s="62" t="s">
        <v>85</v>
      </c>
    </row>
    <row r="13" spans="1:8" ht="15">
      <c r="A13" s="194" t="s">
        <v>274</v>
      </c>
      <c r="B13" s="192"/>
      <c r="C13" s="190"/>
      <c r="D13" s="190"/>
      <c r="E13" s="190"/>
      <c r="F13" s="190"/>
      <c r="G13" s="190"/>
      <c r="H13" s="190"/>
    </row>
    <row r="14" spans="1:8" ht="15" customHeight="1">
      <c r="A14" s="207" t="s">
        <v>275</v>
      </c>
      <c r="B14" s="193"/>
      <c r="C14" s="188"/>
      <c r="D14" s="188"/>
      <c r="E14" s="189"/>
      <c r="F14" s="190"/>
      <c r="G14" s="190"/>
      <c r="H14" s="190"/>
    </row>
    <row r="15" spans="1:8" ht="15" customHeight="1">
      <c r="A15" s="194" t="s">
        <v>276</v>
      </c>
      <c r="B15" s="191"/>
      <c r="C15" s="190"/>
      <c r="D15" s="188"/>
      <c r="E15" s="188"/>
      <c r="F15" s="188"/>
      <c r="G15" s="188"/>
      <c r="H15" s="188"/>
    </row>
    <row r="16" spans="1:8" ht="15">
      <c r="A16" s="194" t="s">
        <v>288</v>
      </c>
      <c r="B16" s="194"/>
      <c r="C16" s="190"/>
      <c r="D16" s="190"/>
      <c r="E16" s="190"/>
      <c r="F16" s="190"/>
      <c r="G16" s="190"/>
      <c r="H16" s="190"/>
    </row>
    <row r="17" spans="1:8" ht="15">
      <c r="A17" s="194" t="s">
        <v>254</v>
      </c>
      <c r="B17" s="194"/>
      <c r="C17" s="191"/>
      <c r="D17" s="192"/>
      <c r="E17" s="192"/>
      <c r="F17" s="192"/>
      <c r="G17" s="192"/>
      <c r="H17" s="192"/>
    </row>
    <row r="18" spans="1:8" ht="21" customHeight="1">
      <c r="A18" s="306" t="s">
        <v>72</v>
      </c>
      <c r="B18" s="306"/>
      <c r="C18" s="306"/>
      <c r="D18" s="306"/>
      <c r="E18" s="306"/>
      <c r="F18" s="306"/>
      <c r="G18" s="306"/>
      <c r="H18" s="306"/>
    </row>
    <row r="19" spans="1:8" ht="19.5" customHeight="1">
      <c r="D19" s="65" t="s">
        <v>87</v>
      </c>
      <c r="E19" s="307"/>
      <c r="F19" s="308"/>
      <c r="G19" s="66"/>
    </row>
    <row r="20" spans="1:8" ht="19.5" customHeight="1">
      <c r="D20" s="65" t="s">
        <v>73</v>
      </c>
      <c r="E20" s="309"/>
      <c r="F20" s="310"/>
      <c r="G20" s="66"/>
    </row>
    <row r="21" spans="1:8" ht="24" customHeight="1" thickBot="1"/>
    <row r="22" spans="1:8" ht="24" customHeight="1">
      <c r="A22" s="311" t="s">
        <v>74</v>
      </c>
      <c r="B22" s="313" t="s">
        <v>75</v>
      </c>
      <c r="C22" s="315" t="s">
        <v>76</v>
      </c>
      <c r="D22" s="315" t="s">
        <v>248</v>
      </c>
      <c r="E22" s="315" t="s">
        <v>77</v>
      </c>
      <c r="F22" s="315"/>
      <c r="G22" s="315"/>
      <c r="H22" s="317" t="s">
        <v>78</v>
      </c>
    </row>
    <row r="23" spans="1:8" ht="24" customHeight="1" thickBot="1">
      <c r="A23" s="312"/>
      <c r="B23" s="314"/>
      <c r="C23" s="316"/>
      <c r="D23" s="316"/>
      <c r="E23" s="53" t="s">
        <v>249</v>
      </c>
      <c r="F23" s="53" t="s">
        <v>250</v>
      </c>
      <c r="G23" s="53" t="s">
        <v>251</v>
      </c>
      <c r="H23" s="318"/>
    </row>
    <row r="24" spans="1:8" ht="24" customHeight="1">
      <c r="A24" s="54"/>
      <c r="B24" s="52"/>
      <c r="C24" s="55" t="s">
        <v>79</v>
      </c>
      <c r="D24" s="56"/>
      <c r="E24" s="56"/>
      <c r="F24" s="56"/>
      <c r="G24" s="56"/>
      <c r="H24" s="57"/>
    </row>
    <row r="25" spans="1:8" ht="25.5" customHeight="1">
      <c r="A25" s="58">
        <v>1</v>
      </c>
      <c r="B25" s="59" t="s">
        <v>30</v>
      </c>
      <c r="C25" s="60" t="s">
        <v>231</v>
      </c>
      <c r="D25" s="147"/>
      <c r="E25" s="141"/>
      <c r="F25" s="142"/>
      <c r="G25" s="142"/>
      <c r="H25" s="145"/>
    </row>
    <row r="26" spans="1:8" ht="25.5" customHeight="1">
      <c r="A26" s="58">
        <v>2</v>
      </c>
      <c r="B26" s="59" t="s">
        <v>41</v>
      </c>
      <c r="C26" s="60" t="s">
        <v>232</v>
      </c>
      <c r="D26" s="147"/>
      <c r="E26" s="141"/>
      <c r="F26" s="142"/>
      <c r="G26" s="142"/>
      <c r="H26" s="145"/>
    </row>
    <row r="27" spans="1:8" ht="25.5" customHeight="1">
      <c r="A27" s="58">
        <v>3</v>
      </c>
      <c r="B27" s="59" t="s">
        <v>71</v>
      </c>
      <c r="C27" s="60" t="s">
        <v>233</v>
      </c>
      <c r="D27" s="147"/>
      <c r="E27" s="141"/>
      <c r="F27" s="142"/>
      <c r="G27" s="142"/>
      <c r="H27" s="145"/>
    </row>
    <row r="28" spans="1:8" ht="25.5" customHeight="1" thickBot="1">
      <c r="A28" s="196">
        <v>4</v>
      </c>
      <c r="B28" s="53" t="s">
        <v>175</v>
      </c>
      <c r="C28" s="197" t="s">
        <v>234</v>
      </c>
      <c r="D28" s="147"/>
      <c r="E28" s="142"/>
      <c r="F28" s="142"/>
      <c r="G28" s="142"/>
      <c r="H28" s="145"/>
    </row>
    <row r="29" spans="1:8" ht="15" customHeight="1" thickBot="1">
      <c r="A29" s="299" t="s">
        <v>80</v>
      </c>
      <c r="B29" s="300"/>
      <c r="C29" s="301"/>
      <c r="D29" s="195"/>
      <c r="E29" s="144"/>
      <c r="F29" s="144"/>
      <c r="G29" s="144"/>
      <c r="H29" s="146"/>
    </row>
    <row r="30" spans="1:8" ht="15" customHeight="1">
      <c r="A30" s="302" t="s">
        <v>177</v>
      </c>
      <c r="B30" s="303"/>
      <c r="C30" s="303"/>
      <c r="D30" s="198"/>
      <c r="E30" s="143"/>
      <c r="F30" s="143"/>
      <c r="G30" s="143"/>
      <c r="H30" s="143"/>
    </row>
    <row r="31" spans="1:8" ht="15" customHeight="1">
      <c r="A31" s="304" t="s">
        <v>81</v>
      </c>
      <c r="B31" s="305"/>
      <c r="C31" s="305"/>
      <c r="D31" s="148"/>
      <c r="E31" s="143"/>
      <c r="F31" s="143"/>
      <c r="G31" s="143"/>
      <c r="H31" s="143"/>
    </row>
    <row r="32" spans="1:8" ht="15" customHeight="1">
      <c r="A32" s="294" t="s">
        <v>178</v>
      </c>
      <c r="B32" s="295"/>
      <c r="C32" s="295"/>
      <c r="D32" s="149"/>
      <c r="E32" s="143"/>
      <c r="F32" s="143"/>
      <c r="G32" s="143"/>
      <c r="H32" s="143"/>
    </row>
    <row r="33" spans="1:8" ht="15" customHeight="1">
      <c r="A33" s="294" t="s">
        <v>287</v>
      </c>
      <c r="B33" s="295"/>
      <c r="C33" s="295"/>
      <c r="D33" s="149"/>
      <c r="E33" s="143"/>
      <c r="F33" s="143"/>
      <c r="G33" s="143"/>
      <c r="H33" s="143"/>
    </row>
    <row r="34" spans="1:8" ht="15" customHeight="1" thickBot="1">
      <c r="A34" s="296" t="s">
        <v>253</v>
      </c>
      <c r="B34" s="297"/>
      <c r="C34" s="297"/>
      <c r="D34" s="199"/>
      <c r="E34" s="143"/>
      <c r="F34" s="298"/>
      <c r="G34" s="298"/>
      <c r="H34" s="143"/>
    </row>
    <row r="35" spans="1:8" ht="15" customHeight="1">
      <c r="A35" s="73"/>
      <c r="B35" s="73"/>
      <c r="C35" s="73"/>
      <c r="D35" s="150"/>
      <c r="E35" s="69"/>
      <c r="F35" s="68"/>
      <c r="G35" s="67"/>
      <c r="H35" s="67"/>
    </row>
    <row r="36" spans="1:8" ht="15" customHeight="1">
      <c r="A36" s="73"/>
      <c r="B36" s="73"/>
      <c r="C36" s="73"/>
      <c r="D36" s="74"/>
      <c r="E36" s="69"/>
      <c r="F36" s="68"/>
      <c r="G36" s="67"/>
      <c r="H36" s="67"/>
    </row>
    <row r="37" spans="1:8" ht="15" customHeight="1">
      <c r="A37" s="73"/>
      <c r="B37" s="152" t="s">
        <v>86</v>
      </c>
      <c r="C37" s="73"/>
      <c r="D37" s="74"/>
      <c r="E37" s="69"/>
      <c r="F37" s="68"/>
      <c r="G37" s="67"/>
      <c r="H37" s="67"/>
    </row>
    <row r="38" spans="1:8" ht="15" customHeight="1">
      <c r="A38" s="73"/>
      <c r="B38" s="75"/>
      <c r="C38" s="73"/>
      <c r="D38" s="74"/>
      <c r="E38" s="69"/>
      <c r="F38" s="68"/>
      <c r="G38" s="67"/>
      <c r="H38" s="67"/>
    </row>
    <row r="39" spans="1:8" ht="15" customHeight="1">
      <c r="A39" s="73"/>
      <c r="B39" s="73"/>
      <c r="C39" s="73"/>
      <c r="D39" s="74"/>
      <c r="E39" s="69"/>
      <c r="F39" s="68"/>
      <c r="G39" s="67"/>
      <c r="H39" s="67"/>
    </row>
    <row r="40" spans="1:8" ht="15" customHeight="1">
      <c r="A40" s="67"/>
      <c r="B40" s="76"/>
      <c r="C40" s="67"/>
      <c r="D40" s="67"/>
      <c r="E40" s="67"/>
      <c r="F40" s="68"/>
      <c r="G40" s="67"/>
      <c r="H40" s="67"/>
    </row>
    <row r="41" spans="1:8" ht="24" customHeight="1">
      <c r="A41" s="61"/>
      <c r="B41" s="61"/>
      <c r="C41" s="70"/>
      <c r="D41" s="71"/>
      <c r="E41" s="72"/>
      <c r="F41" s="70"/>
      <c r="G41" s="70"/>
      <c r="H41" s="61"/>
    </row>
    <row r="42" spans="1:8" ht="24" customHeight="1"/>
    <row r="43" spans="1:8" ht="24" customHeight="1"/>
    <row r="44" spans="1:8" ht="24" customHeight="1"/>
    <row r="45" spans="1:8" ht="24" customHeight="1"/>
    <row r="46" spans="1:8" ht="24" customHeight="1"/>
    <row r="47" spans="1:8" ht="24" customHeight="1"/>
    <row r="48" spans="1:8" ht="24" customHeight="1"/>
  </sheetData>
  <mergeCells count="16">
    <mergeCell ref="A18:H18"/>
    <mergeCell ref="E19:F19"/>
    <mergeCell ref="E20:F20"/>
    <mergeCell ref="A22:A23"/>
    <mergeCell ref="B22:B23"/>
    <mergeCell ref="C22:C23"/>
    <mergeCell ref="D22:D23"/>
    <mergeCell ref="E22:G22"/>
    <mergeCell ref="H22:H23"/>
    <mergeCell ref="A32:C32"/>
    <mergeCell ref="A33:C33"/>
    <mergeCell ref="A34:C34"/>
    <mergeCell ref="F34:G34"/>
    <mergeCell ref="A29:C29"/>
    <mergeCell ref="A30:C30"/>
    <mergeCell ref="A31:C31"/>
  </mergeCells>
  <pageMargins left="0.94" right="0.17" top="0.71" bottom="0.17" header="0.27" footer="0.17"/>
  <pageSetup paperSize="9" scale="85" orientation="landscape" r:id="rId1"/>
  <headerFooter alignWithMargins="0"/>
  <rowBreaks count="1" manualBreakCount="1">
    <brk id="3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zoomScale="130" zoomScaleNormal="130" zoomScaleSheetLayoutView="96" workbookViewId="0">
      <selection activeCell="A12" sqref="A12"/>
    </sheetView>
  </sheetViews>
  <sheetFormatPr defaultRowHeight="12.75"/>
  <cols>
    <col min="1" max="1" width="4.140625" style="1" customWidth="1"/>
    <col min="2" max="2" width="4.5703125" style="1" customWidth="1"/>
    <col min="3" max="3" width="40" style="249" customWidth="1"/>
    <col min="4" max="4" width="5.7109375" style="250" customWidth="1"/>
    <col min="5" max="5" width="8.42578125" style="251" customWidth="1"/>
    <col min="6" max="6" width="7.5703125" style="249" customWidth="1"/>
    <col min="7" max="7" width="7.7109375" style="1" customWidth="1"/>
    <col min="8" max="8" width="8.140625" style="1" customWidth="1"/>
    <col min="9" max="9" width="8.28515625" style="1" customWidth="1"/>
    <col min="10" max="10" width="7" style="1" customWidth="1"/>
    <col min="11" max="11" width="8.42578125" style="1" customWidth="1"/>
    <col min="12" max="12" width="9.28515625" style="1" customWidth="1"/>
    <col min="13" max="14" width="9.42578125" style="1" customWidth="1"/>
    <col min="15" max="15" width="8.7109375" style="1" customWidth="1"/>
    <col min="16" max="16" width="10" style="1" customWidth="1"/>
    <col min="17" max="17" width="9.28515625" style="1" bestFit="1" customWidth="1"/>
    <col min="18" max="16384" width="9.140625" style="1"/>
  </cols>
  <sheetData>
    <row r="1" spans="1:16">
      <c r="A1" s="3"/>
      <c r="B1" s="3"/>
      <c r="C1" s="216"/>
      <c r="D1" s="217"/>
      <c r="E1" s="218"/>
      <c r="F1" s="216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>
      <c r="A2" s="194" t="s">
        <v>274</v>
      </c>
      <c r="B2" s="200"/>
      <c r="C2" s="219"/>
      <c r="D2" s="219"/>
      <c r="E2" s="219"/>
      <c r="F2" s="219"/>
      <c r="G2" s="200"/>
      <c r="H2" s="200"/>
      <c r="I2" s="3"/>
      <c r="J2" s="3"/>
      <c r="K2" s="3"/>
      <c r="L2" s="3"/>
      <c r="M2" s="3"/>
      <c r="N2" s="3"/>
      <c r="O2" s="3"/>
      <c r="P2" s="3"/>
    </row>
    <row r="3" spans="1:16" ht="15">
      <c r="A3" s="207" t="s">
        <v>275</v>
      </c>
      <c r="B3" s="201"/>
      <c r="C3" s="220"/>
      <c r="D3" s="220"/>
      <c r="E3" s="221"/>
      <c r="F3" s="222"/>
      <c r="G3" s="202"/>
      <c r="H3" s="202"/>
      <c r="I3" s="3"/>
      <c r="J3" s="3"/>
      <c r="K3" s="3"/>
      <c r="L3" s="3"/>
      <c r="M3" s="3"/>
      <c r="N3" s="3"/>
      <c r="O3" s="3"/>
      <c r="P3" s="3"/>
    </row>
    <row r="4" spans="1:16" ht="15">
      <c r="A4" s="194" t="s">
        <v>276</v>
      </c>
      <c r="B4" s="188"/>
      <c r="C4" s="201"/>
      <c r="D4" s="201"/>
      <c r="E4" s="201"/>
      <c r="F4" s="201"/>
      <c r="G4" s="188"/>
      <c r="H4" s="188"/>
      <c r="I4" s="188"/>
      <c r="J4" s="188"/>
      <c r="K4" s="188"/>
      <c r="L4" s="188"/>
      <c r="M4" s="188"/>
      <c r="N4" s="188"/>
      <c r="O4" s="188"/>
      <c r="P4" s="188"/>
    </row>
    <row r="5" spans="1:16" ht="15">
      <c r="A5" s="194" t="s">
        <v>288</v>
      </c>
      <c r="B5" s="5"/>
      <c r="C5" s="223"/>
      <c r="D5" s="223"/>
      <c r="E5" s="223"/>
      <c r="F5" s="22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6" ht="15">
      <c r="A6" s="194" t="s">
        <v>254</v>
      </c>
      <c r="B6" s="5"/>
      <c r="C6" s="224"/>
      <c r="D6" s="225"/>
      <c r="E6" s="225"/>
      <c r="F6" s="225"/>
      <c r="G6" s="204"/>
      <c r="H6" s="204"/>
      <c r="I6" s="204"/>
      <c r="J6" s="204"/>
      <c r="K6" s="204"/>
      <c r="L6" s="204"/>
      <c r="M6" s="204"/>
      <c r="N6" s="204"/>
      <c r="O6" s="204"/>
      <c r="P6" s="204"/>
    </row>
    <row r="7" spans="1:16" ht="21">
      <c r="A7" s="319" t="s">
        <v>30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</row>
    <row r="8" spans="1:16" ht="15.75">
      <c r="A8" s="328" t="s">
        <v>235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</row>
    <row r="9" spans="1:16" ht="18.75">
      <c r="A9" s="329" t="s">
        <v>180</v>
      </c>
      <c r="B9" s="329"/>
      <c r="C9" s="330"/>
      <c r="D9" s="331"/>
      <c r="E9" s="331"/>
      <c r="F9" s="331"/>
      <c r="G9" s="331"/>
      <c r="H9" s="331"/>
      <c r="I9" s="332" t="s">
        <v>61</v>
      </c>
      <c r="J9" s="332"/>
      <c r="K9" s="332"/>
      <c r="L9" s="332"/>
      <c r="M9" s="333"/>
      <c r="N9" s="333"/>
      <c r="O9" s="6" t="s">
        <v>88</v>
      </c>
      <c r="P9" s="4"/>
    </row>
    <row r="10" spans="1:16">
      <c r="A10" s="334"/>
      <c r="B10" s="334"/>
      <c r="C10" s="334"/>
      <c r="D10" s="334"/>
      <c r="E10" s="334"/>
      <c r="F10" s="334"/>
      <c r="G10" s="334"/>
      <c r="H10" s="334"/>
      <c r="I10" s="334"/>
      <c r="J10" s="334" t="s">
        <v>1</v>
      </c>
      <c r="K10" s="334"/>
      <c r="L10" s="7" t="s">
        <v>181</v>
      </c>
      <c r="M10" s="8" t="s">
        <v>0</v>
      </c>
      <c r="N10" s="9"/>
      <c r="O10" s="335"/>
      <c r="P10" s="335"/>
    </row>
    <row r="11" spans="1:16" ht="13.5" thickBot="1">
      <c r="A11" s="320"/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</row>
    <row r="12" spans="1:16" ht="13.5" thickBot="1">
      <c r="A12" s="10" t="s">
        <v>2</v>
      </c>
      <c r="B12" s="11"/>
      <c r="C12" s="226"/>
      <c r="D12" s="227" t="s">
        <v>3</v>
      </c>
      <c r="E12" s="228" t="s">
        <v>4</v>
      </c>
      <c r="F12" s="321" t="s">
        <v>16</v>
      </c>
      <c r="G12" s="322"/>
      <c r="H12" s="322"/>
      <c r="I12" s="322"/>
      <c r="J12" s="322"/>
      <c r="K12" s="323"/>
      <c r="L12" s="18"/>
      <c r="M12" s="18"/>
      <c r="N12" s="18" t="s">
        <v>6</v>
      </c>
      <c r="O12" s="18" t="s">
        <v>5</v>
      </c>
      <c r="P12" s="19" t="s">
        <v>88</v>
      </c>
    </row>
    <row r="13" spans="1:16" ht="33.75">
      <c r="A13" s="12" t="s">
        <v>7</v>
      </c>
      <c r="B13" s="13" t="s">
        <v>35</v>
      </c>
      <c r="C13" s="229" t="s">
        <v>15</v>
      </c>
      <c r="D13" s="230" t="s">
        <v>8</v>
      </c>
      <c r="E13" s="231" t="s">
        <v>9</v>
      </c>
      <c r="F13" s="232" t="s">
        <v>17</v>
      </c>
      <c r="G13" s="10" t="s">
        <v>11</v>
      </c>
      <c r="H13" s="10" t="s">
        <v>19</v>
      </c>
      <c r="I13" s="10" t="s">
        <v>10</v>
      </c>
      <c r="J13" s="10" t="s">
        <v>20</v>
      </c>
      <c r="K13" s="10" t="s">
        <v>25</v>
      </c>
      <c r="L13" s="11" t="s">
        <v>21</v>
      </c>
      <c r="M13" s="10" t="s">
        <v>19</v>
      </c>
      <c r="N13" s="10" t="s">
        <v>10</v>
      </c>
      <c r="O13" s="10" t="s">
        <v>20</v>
      </c>
      <c r="P13" s="10" t="s">
        <v>25</v>
      </c>
    </row>
    <row r="14" spans="1:16">
      <c r="A14" s="12" t="s">
        <v>12</v>
      </c>
      <c r="B14" s="13"/>
      <c r="C14" s="229"/>
      <c r="D14" s="230"/>
      <c r="E14" s="231"/>
      <c r="F14" s="232" t="s">
        <v>26</v>
      </c>
      <c r="G14" s="12" t="s">
        <v>18</v>
      </c>
      <c r="H14" s="12" t="s">
        <v>23</v>
      </c>
      <c r="I14" s="12" t="s">
        <v>22</v>
      </c>
      <c r="J14" s="12" t="s">
        <v>24</v>
      </c>
      <c r="K14" s="12" t="s">
        <v>88</v>
      </c>
      <c r="L14" s="13" t="s">
        <v>27</v>
      </c>
      <c r="M14" s="12" t="s">
        <v>23</v>
      </c>
      <c r="N14" s="12" t="s">
        <v>22</v>
      </c>
      <c r="O14" s="12" t="s">
        <v>24</v>
      </c>
      <c r="P14" s="12" t="s">
        <v>88</v>
      </c>
    </row>
    <row r="15" spans="1:16" ht="13.5" thickBot="1">
      <c r="A15" s="14"/>
      <c r="B15" s="15"/>
      <c r="C15" s="233"/>
      <c r="D15" s="234"/>
      <c r="E15" s="235"/>
      <c r="F15" s="236" t="s">
        <v>28</v>
      </c>
      <c r="G15" s="14" t="s">
        <v>252</v>
      </c>
      <c r="H15" s="14" t="s">
        <v>88</v>
      </c>
      <c r="I15" s="14" t="s">
        <v>88</v>
      </c>
      <c r="J15" s="14" t="s">
        <v>88</v>
      </c>
      <c r="K15" s="14"/>
      <c r="L15" s="15" t="s">
        <v>28</v>
      </c>
      <c r="M15" s="14" t="s">
        <v>88</v>
      </c>
      <c r="N15" s="14" t="s">
        <v>88</v>
      </c>
      <c r="O15" s="14" t="s">
        <v>88</v>
      </c>
      <c r="P15" s="14"/>
    </row>
    <row r="16" spans="1:16" ht="13.5" thickBot="1">
      <c r="A16" s="77">
        <v>1</v>
      </c>
      <c r="B16" s="77">
        <v>2</v>
      </c>
      <c r="C16" s="237">
        <v>3</v>
      </c>
      <c r="D16" s="237">
        <v>4</v>
      </c>
      <c r="E16" s="238">
        <v>5</v>
      </c>
      <c r="F16" s="237">
        <v>6</v>
      </c>
      <c r="G16" s="77">
        <v>7</v>
      </c>
      <c r="H16" s="77">
        <v>8</v>
      </c>
      <c r="I16" s="77">
        <v>9</v>
      </c>
      <c r="J16" s="77">
        <v>10</v>
      </c>
      <c r="K16" s="77">
        <v>11</v>
      </c>
      <c r="L16" s="77">
        <v>12</v>
      </c>
      <c r="M16" s="77">
        <v>13</v>
      </c>
      <c r="N16" s="77">
        <v>14</v>
      </c>
      <c r="O16" s="77">
        <v>15</v>
      </c>
      <c r="P16" s="77">
        <v>16</v>
      </c>
    </row>
    <row r="17" spans="1:16" ht="15">
      <c r="A17" s="78"/>
      <c r="B17" s="79"/>
      <c r="C17" s="239" t="s">
        <v>236</v>
      </c>
      <c r="D17" s="240"/>
      <c r="E17" s="241"/>
      <c r="F17" s="239"/>
      <c r="G17" s="79"/>
      <c r="H17" s="79"/>
      <c r="I17" s="79"/>
      <c r="J17" s="79"/>
      <c r="K17" s="79"/>
      <c r="L17" s="79"/>
      <c r="M17" s="79"/>
      <c r="N17" s="79"/>
      <c r="O17" s="79"/>
      <c r="P17" s="80"/>
    </row>
    <row r="18" spans="1:16" ht="15">
      <c r="A18" s="45"/>
      <c r="B18" s="27"/>
      <c r="C18" s="23" t="s">
        <v>257</v>
      </c>
      <c r="D18" s="41"/>
      <c r="E18" s="42"/>
      <c r="F18" s="242"/>
      <c r="G18" s="38"/>
      <c r="H18" s="38"/>
      <c r="I18" s="38"/>
      <c r="J18" s="38"/>
      <c r="K18" s="44"/>
      <c r="L18" s="38"/>
      <c r="M18" s="38"/>
      <c r="N18" s="38"/>
      <c r="O18" s="38"/>
      <c r="P18" s="46"/>
    </row>
    <row r="19" spans="1:16" ht="25.5">
      <c r="A19" s="47">
        <v>1</v>
      </c>
      <c r="B19" s="22" t="s">
        <v>40</v>
      </c>
      <c r="C19" s="21" t="s">
        <v>158</v>
      </c>
      <c r="D19" s="182" t="s">
        <v>62</v>
      </c>
      <c r="E19" s="42">
        <v>1</v>
      </c>
      <c r="F19" s="83"/>
      <c r="G19" s="83"/>
      <c r="H19" s="83"/>
      <c r="I19" s="83"/>
      <c r="J19" s="84"/>
      <c r="K19" s="84"/>
      <c r="L19" s="85"/>
      <c r="M19" s="84"/>
      <c r="N19" s="84"/>
      <c r="O19" s="84"/>
      <c r="P19" s="120"/>
    </row>
    <row r="20" spans="1:16">
      <c r="A20" s="47">
        <f>A19+1</f>
        <v>2</v>
      </c>
      <c r="B20" s="22" t="s">
        <v>40</v>
      </c>
      <c r="C20" s="21" t="s">
        <v>125</v>
      </c>
      <c r="D20" s="182" t="s">
        <v>13</v>
      </c>
      <c r="E20" s="42">
        <v>4</v>
      </c>
      <c r="F20" s="83"/>
      <c r="G20" s="83"/>
      <c r="H20" s="83"/>
      <c r="I20" s="83"/>
      <c r="J20" s="84"/>
      <c r="K20" s="84"/>
      <c r="L20" s="85"/>
      <c r="M20" s="84"/>
      <c r="N20" s="84"/>
      <c r="O20" s="84"/>
      <c r="P20" s="120"/>
    </row>
    <row r="21" spans="1:16">
      <c r="A21" s="47">
        <f t="shared" ref="A21:A83" si="0">A20+1</f>
        <v>3</v>
      </c>
      <c r="B21" s="22" t="s">
        <v>40</v>
      </c>
      <c r="C21" s="21" t="s">
        <v>124</v>
      </c>
      <c r="D21" s="182" t="s">
        <v>13</v>
      </c>
      <c r="E21" s="42">
        <v>3</v>
      </c>
      <c r="F21" s="83"/>
      <c r="G21" s="83"/>
      <c r="H21" s="83"/>
      <c r="I21" s="83"/>
      <c r="J21" s="84"/>
      <c r="K21" s="84"/>
      <c r="L21" s="85"/>
      <c r="M21" s="84"/>
      <c r="N21" s="84"/>
      <c r="O21" s="84"/>
      <c r="P21" s="120"/>
    </row>
    <row r="22" spans="1:16">
      <c r="A22" s="47">
        <f t="shared" si="0"/>
        <v>4</v>
      </c>
      <c r="B22" s="22" t="s">
        <v>40</v>
      </c>
      <c r="C22" s="21" t="s">
        <v>134</v>
      </c>
      <c r="D22" s="182" t="s">
        <v>62</v>
      </c>
      <c r="E22" s="42">
        <v>1</v>
      </c>
      <c r="F22" s="83"/>
      <c r="G22" s="83"/>
      <c r="H22" s="83"/>
      <c r="I22" s="83"/>
      <c r="J22" s="84"/>
      <c r="K22" s="84"/>
      <c r="L22" s="85"/>
      <c r="M22" s="84"/>
      <c r="N22" s="84"/>
      <c r="O22" s="84"/>
      <c r="P22" s="120"/>
    </row>
    <row r="23" spans="1:16">
      <c r="A23" s="47">
        <f t="shared" si="0"/>
        <v>5</v>
      </c>
      <c r="B23" s="22" t="s">
        <v>40</v>
      </c>
      <c r="C23" s="21" t="s">
        <v>159</v>
      </c>
      <c r="D23" s="182" t="s">
        <v>42</v>
      </c>
      <c r="E23" s="42">
        <v>1.5</v>
      </c>
      <c r="F23" s="83"/>
      <c r="G23" s="83"/>
      <c r="H23" s="83"/>
      <c r="I23" s="83"/>
      <c r="J23" s="84"/>
      <c r="K23" s="84"/>
      <c r="L23" s="85"/>
      <c r="M23" s="84"/>
      <c r="N23" s="84"/>
      <c r="O23" s="84"/>
      <c r="P23" s="120"/>
    </row>
    <row r="24" spans="1:16">
      <c r="A24" s="47">
        <f t="shared" si="0"/>
        <v>6</v>
      </c>
      <c r="B24" s="22" t="s">
        <v>40</v>
      </c>
      <c r="C24" s="37" t="s">
        <v>160</v>
      </c>
      <c r="D24" s="182" t="s">
        <v>13</v>
      </c>
      <c r="E24" s="42">
        <v>3</v>
      </c>
      <c r="F24" s="83"/>
      <c r="G24" s="83"/>
      <c r="H24" s="83"/>
      <c r="I24" s="83"/>
      <c r="J24" s="84"/>
      <c r="K24" s="84"/>
      <c r="L24" s="85"/>
      <c r="M24" s="84"/>
      <c r="N24" s="84"/>
      <c r="O24" s="84"/>
      <c r="P24" s="120"/>
    </row>
    <row r="25" spans="1:16">
      <c r="A25" s="47">
        <f t="shared" si="0"/>
        <v>7</v>
      </c>
      <c r="B25" s="22" t="s">
        <v>40</v>
      </c>
      <c r="C25" s="37" t="s">
        <v>122</v>
      </c>
      <c r="D25" s="182" t="s">
        <v>42</v>
      </c>
      <c r="E25" s="42">
        <v>20.5</v>
      </c>
      <c r="F25" s="83"/>
      <c r="G25" s="83"/>
      <c r="H25" s="83"/>
      <c r="I25" s="83"/>
      <c r="J25" s="84"/>
      <c r="K25" s="84"/>
      <c r="L25" s="85"/>
      <c r="M25" s="84"/>
      <c r="N25" s="84"/>
      <c r="O25" s="84"/>
      <c r="P25" s="120"/>
    </row>
    <row r="26" spans="1:16">
      <c r="A26" s="47">
        <f t="shared" si="0"/>
        <v>8</v>
      </c>
      <c r="B26" s="22" t="s">
        <v>40</v>
      </c>
      <c r="C26" s="37" t="s">
        <v>123</v>
      </c>
      <c r="D26" s="182" t="s">
        <v>42</v>
      </c>
      <c r="E26" s="42">
        <v>13.5</v>
      </c>
      <c r="F26" s="83"/>
      <c r="G26" s="83"/>
      <c r="H26" s="83"/>
      <c r="I26" s="83"/>
      <c r="J26" s="84"/>
      <c r="K26" s="84"/>
      <c r="L26" s="85"/>
      <c r="M26" s="84"/>
      <c r="N26" s="84"/>
      <c r="O26" s="84"/>
      <c r="P26" s="120"/>
    </row>
    <row r="27" spans="1:16" ht="25.5">
      <c r="A27" s="47">
        <f t="shared" si="0"/>
        <v>9</v>
      </c>
      <c r="B27" s="22" t="s">
        <v>40</v>
      </c>
      <c r="C27" s="37" t="s">
        <v>161</v>
      </c>
      <c r="D27" s="182" t="s">
        <v>62</v>
      </c>
      <c r="E27" s="42">
        <v>1</v>
      </c>
      <c r="F27" s="83"/>
      <c r="G27" s="83"/>
      <c r="H27" s="83"/>
      <c r="I27" s="83"/>
      <c r="J27" s="84"/>
      <c r="K27" s="84"/>
      <c r="L27" s="85"/>
      <c r="M27" s="84"/>
      <c r="N27" s="84"/>
      <c r="O27" s="84"/>
      <c r="P27" s="120"/>
    </row>
    <row r="28" spans="1:16">
      <c r="A28" s="47">
        <f t="shared" si="0"/>
        <v>10</v>
      </c>
      <c r="B28" s="22" t="s">
        <v>40</v>
      </c>
      <c r="C28" s="37" t="s">
        <v>279</v>
      </c>
      <c r="D28" s="182" t="s">
        <v>13</v>
      </c>
      <c r="E28" s="42">
        <v>1</v>
      </c>
      <c r="F28" s="83"/>
      <c r="G28" s="83"/>
      <c r="H28" s="83"/>
      <c r="I28" s="83"/>
      <c r="J28" s="84"/>
      <c r="K28" s="84"/>
      <c r="L28" s="85"/>
      <c r="M28" s="84"/>
      <c r="N28" s="84"/>
      <c r="O28" s="84"/>
      <c r="P28" s="120"/>
    </row>
    <row r="29" spans="1:16">
      <c r="A29" s="47">
        <f t="shared" si="0"/>
        <v>11</v>
      </c>
      <c r="B29" s="22" t="s">
        <v>40</v>
      </c>
      <c r="C29" s="21" t="s">
        <v>267</v>
      </c>
      <c r="D29" s="182" t="s">
        <v>13</v>
      </c>
      <c r="E29" s="42">
        <v>1</v>
      </c>
      <c r="F29" s="83"/>
      <c r="G29" s="83"/>
      <c r="H29" s="83"/>
      <c r="I29" s="83"/>
      <c r="J29" s="84"/>
      <c r="K29" s="84"/>
      <c r="L29" s="85"/>
      <c r="M29" s="84"/>
      <c r="N29" s="84"/>
      <c r="O29" s="84"/>
      <c r="P29" s="120"/>
    </row>
    <row r="30" spans="1:16" ht="25.5">
      <c r="A30" s="47">
        <f t="shared" si="0"/>
        <v>12</v>
      </c>
      <c r="B30" s="22" t="s">
        <v>40</v>
      </c>
      <c r="C30" s="21" t="s">
        <v>182</v>
      </c>
      <c r="D30" s="182" t="s">
        <v>62</v>
      </c>
      <c r="E30" s="42">
        <v>1</v>
      </c>
      <c r="F30" s="83"/>
      <c r="G30" s="83"/>
      <c r="H30" s="83"/>
      <c r="I30" s="83"/>
      <c r="J30" s="84"/>
      <c r="K30" s="84"/>
      <c r="L30" s="85"/>
      <c r="M30" s="84"/>
      <c r="N30" s="84"/>
      <c r="O30" s="84"/>
      <c r="P30" s="120"/>
    </row>
    <row r="31" spans="1:16">
      <c r="A31" s="47">
        <f t="shared" si="0"/>
        <v>13</v>
      </c>
      <c r="B31" s="22" t="s">
        <v>40</v>
      </c>
      <c r="C31" s="21" t="s">
        <v>278</v>
      </c>
      <c r="D31" s="182" t="s">
        <v>62</v>
      </c>
      <c r="E31" s="42">
        <v>1</v>
      </c>
      <c r="F31" s="83"/>
      <c r="G31" s="83"/>
      <c r="H31" s="83"/>
      <c r="I31" s="83"/>
      <c r="J31" s="84"/>
      <c r="K31" s="84"/>
      <c r="L31" s="85"/>
      <c r="M31" s="84"/>
      <c r="N31" s="84"/>
      <c r="O31" s="84"/>
      <c r="P31" s="120"/>
    </row>
    <row r="32" spans="1:16">
      <c r="A32" s="47">
        <f t="shared" si="0"/>
        <v>14</v>
      </c>
      <c r="B32" s="22" t="s">
        <v>40</v>
      </c>
      <c r="C32" s="37" t="s">
        <v>138</v>
      </c>
      <c r="D32" s="182" t="s">
        <v>36</v>
      </c>
      <c r="E32" s="42">
        <v>5</v>
      </c>
      <c r="F32" s="83"/>
      <c r="G32" s="83"/>
      <c r="H32" s="83"/>
      <c r="I32" s="83"/>
      <c r="J32" s="84"/>
      <c r="K32" s="84"/>
      <c r="L32" s="85"/>
      <c r="M32" s="84"/>
      <c r="N32" s="84"/>
      <c r="O32" s="84"/>
      <c r="P32" s="120"/>
    </row>
    <row r="33" spans="1:16">
      <c r="A33" s="47">
        <f t="shared" si="0"/>
        <v>15</v>
      </c>
      <c r="B33" s="22" t="s">
        <v>40</v>
      </c>
      <c r="C33" s="37" t="s">
        <v>139</v>
      </c>
      <c r="D33" s="182" t="s">
        <v>36</v>
      </c>
      <c r="E33" s="42">
        <v>10</v>
      </c>
      <c r="F33" s="83"/>
      <c r="G33" s="83"/>
      <c r="H33" s="83"/>
      <c r="I33" s="83"/>
      <c r="J33" s="84"/>
      <c r="K33" s="84"/>
      <c r="L33" s="85"/>
      <c r="M33" s="84"/>
      <c r="N33" s="84"/>
      <c r="O33" s="84"/>
      <c r="P33" s="120"/>
    </row>
    <row r="34" spans="1:16" ht="14.25" customHeight="1">
      <c r="A34" s="47">
        <f t="shared" si="0"/>
        <v>16</v>
      </c>
      <c r="B34" s="22" t="s">
        <v>40</v>
      </c>
      <c r="C34" s="161" t="s">
        <v>183</v>
      </c>
      <c r="D34" s="182" t="s">
        <v>13</v>
      </c>
      <c r="E34" s="42">
        <v>2</v>
      </c>
      <c r="F34" s="83"/>
      <c r="G34" s="83"/>
      <c r="H34" s="83"/>
      <c r="I34" s="83"/>
      <c r="J34" s="84"/>
      <c r="K34" s="84"/>
      <c r="L34" s="85"/>
      <c r="M34" s="84"/>
      <c r="N34" s="84"/>
      <c r="O34" s="84"/>
      <c r="P34" s="120"/>
    </row>
    <row r="35" spans="1:16">
      <c r="A35" s="47">
        <f t="shared" si="0"/>
        <v>17</v>
      </c>
      <c r="B35" s="22" t="s">
        <v>40</v>
      </c>
      <c r="C35" s="21" t="s">
        <v>44</v>
      </c>
      <c r="D35" s="182" t="s">
        <v>45</v>
      </c>
      <c r="E35" s="42">
        <v>2</v>
      </c>
      <c r="F35" s="83"/>
      <c r="G35" s="83"/>
      <c r="H35" s="83"/>
      <c r="I35" s="83"/>
      <c r="J35" s="84"/>
      <c r="K35" s="84"/>
      <c r="L35" s="85"/>
      <c r="M35" s="84"/>
      <c r="N35" s="84"/>
      <c r="O35" s="84"/>
      <c r="P35" s="120"/>
    </row>
    <row r="36" spans="1:16">
      <c r="A36" s="47"/>
      <c r="B36" s="22"/>
      <c r="C36" s="160" t="s">
        <v>259</v>
      </c>
      <c r="D36" s="182"/>
      <c r="E36" s="42"/>
      <c r="F36" s="159"/>
      <c r="G36" s="83"/>
      <c r="H36" s="83"/>
      <c r="I36" s="83"/>
      <c r="J36" s="84"/>
      <c r="K36" s="158"/>
      <c r="L36" s="85"/>
      <c r="M36" s="84"/>
      <c r="N36" s="84"/>
      <c r="O36" s="84"/>
      <c r="P36" s="120"/>
    </row>
    <row r="37" spans="1:16">
      <c r="A37" s="47">
        <v>18</v>
      </c>
      <c r="B37" s="22" t="s">
        <v>40</v>
      </c>
      <c r="C37" s="161" t="s">
        <v>126</v>
      </c>
      <c r="D37" s="182" t="s">
        <v>42</v>
      </c>
      <c r="E37" s="42">
        <v>13.5</v>
      </c>
      <c r="F37" s="159"/>
      <c r="G37" s="83"/>
      <c r="H37" s="83"/>
      <c r="I37" s="83"/>
      <c r="J37" s="84"/>
      <c r="K37" s="158"/>
      <c r="L37" s="85"/>
      <c r="M37" s="84"/>
      <c r="N37" s="84"/>
      <c r="O37" s="84"/>
      <c r="P37" s="120"/>
    </row>
    <row r="38" spans="1:16">
      <c r="A38" s="47">
        <f t="shared" si="0"/>
        <v>19</v>
      </c>
      <c r="B38" s="22" t="s">
        <v>40</v>
      </c>
      <c r="C38" s="184" t="s">
        <v>127</v>
      </c>
      <c r="D38" s="182" t="s">
        <v>32</v>
      </c>
      <c r="E38" s="42">
        <v>2.5</v>
      </c>
      <c r="F38" s="159"/>
      <c r="G38" s="83"/>
      <c r="H38" s="83"/>
      <c r="I38" s="83"/>
      <c r="J38" s="84"/>
      <c r="K38" s="158"/>
      <c r="L38" s="85"/>
      <c r="M38" s="84"/>
      <c r="N38" s="84"/>
      <c r="O38" s="84"/>
      <c r="P38" s="120"/>
    </row>
    <row r="39" spans="1:16" ht="25.5">
      <c r="A39" s="47">
        <f t="shared" si="0"/>
        <v>20</v>
      </c>
      <c r="B39" s="22" t="s">
        <v>40</v>
      </c>
      <c r="C39" s="161" t="s">
        <v>128</v>
      </c>
      <c r="D39" s="182" t="s">
        <v>42</v>
      </c>
      <c r="E39" s="42">
        <v>13.5</v>
      </c>
      <c r="F39" s="159"/>
      <c r="G39" s="83"/>
      <c r="H39" s="83"/>
      <c r="I39" s="83"/>
      <c r="J39" s="84"/>
      <c r="K39" s="158"/>
      <c r="L39" s="85"/>
      <c r="M39" s="84"/>
      <c r="N39" s="84"/>
      <c r="O39" s="84"/>
      <c r="P39" s="120"/>
    </row>
    <row r="40" spans="1:16">
      <c r="A40" s="47">
        <f t="shared" si="0"/>
        <v>21</v>
      </c>
      <c r="B40" s="22" t="s">
        <v>40</v>
      </c>
      <c r="C40" s="184" t="s">
        <v>129</v>
      </c>
      <c r="D40" s="182" t="s">
        <v>33</v>
      </c>
      <c r="E40" s="42">
        <v>105</v>
      </c>
      <c r="F40" s="159"/>
      <c r="G40" s="83"/>
      <c r="H40" s="83"/>
      <c r="I40" s="83"/>
      <c r="J40" s="84"/>
      <c r="K40" s="158"/>
      <c r="L40" s="85"/>
      <c r="M40" s="84"/>
      <c r="N40" s="84"/>
      <c r="O40" s="84"/>
      <c r="P40" s="120"/>
    </row>
    <row r="41" spans="1:16" ht="25.5">
      <c r="A41" s="47">
        <f t="shared" si="0"/>
        <v>22</v>
      </c>
      <c r="B41" s="22" t="s">
        <v>40</v>
      </c>
      <c r="C41" s="161" t="s">
        <v>130</v>
      </c>
      <c r="D41" s="182" t="s">
        <v>42</v>
      </c>
      <c r="E41" s="42">
        <v>13.5</v>
      </c>
      <c r="F41" s="159"/>
      <c r="G41" s="83"/>
      <c r="H41" s="83"/>
      <c r="I41" s="83"/>
      <c r="J41" s="84"/>
      <c r="K41" s="158"/>
      <c r="L41" s="85"/>
      <c r="M41" s="84"/>
      <c r="N41" s="84"/>
      <c r="O41" s="84"/>
      <c r="P41" s="120"/>
    </row>
    <row r="42" spans="1:16">
      <c r="A42" s="47">
        <f t="shared" si="0"/>
        <v>23</v>
      </c>
      <c r="B42" s="22" t="s">
        <v>40</v>
      </c>
      <c r="C42" s="184" t="s">
        <v>131</v>
      </c>
      <c r="D42" s="182" t="s">
        <v>42</v>
      </c>
      <c r="E42" s="42">
        <v>15</v>
      </c>
      <c r="F42" s="159"/>
      <c r="G42" s="83"/>
      <c r="H42" s="83"/>
      <c r="I42" s="83"/>
      <c r="J42" s="84"/>
      <c r="K42" s="158"/>
      <c r="L42" s="85"/>
      <c r="M42" s="84"/>
      <c r="N42" s="84"/>
      <c r="O42" s="84"/>
      <c r="P42" s="120"/>
    </row>
    <row r="43" spans="1:16">
      <c r="A43" s="47">
        <f t="shared" si="0"/>
        <v>24</v>
      </c>
      <c r="B43" s="22" t="s">
        <v>40</v>
      </c>
      <c r="C43" s="184" t="s">
        <v>132</v>
      </c>
      <c r="D43" s="182" t="s">
        <v>33</v>
      </c>
      <c r="E43" s="42">
        <v>55</v>
      </c>
      <c r="F43" s="159"/>
      <c r="G43" s="83"/>
      <c r="H43" s="83"/>
      <c r="I43" s="83"/>
      <c r="J43" s="84"/>
      <c r="K43" s="158"/>
      <c r="L43" s="85"/>
      <c r="M43" s="84"/>
      <c r="N43" s="84"/>
      <c r="O43" s="84"/>
      <c r="P43" s="120"/>
    </row>
    <row r="44" spans="1:16">
      <c r="A44" s="47">
        <f t="shared" si="0"/>
        <v>25</v>
      </c>
      <c r="B44" s="22" t="s">
        <v>40</v>
      </c>
      <c r="C44" s="184" t="s">
        <v>133</v>
      </c>
      <c r="D44" s="182" t="s">
        <v>33</v>
      </c>
      <c r="E44" s="42">
        <v>14</v>
      </c>
      <c r="F44" s="159"/>
      <c r="G44" s="83"/>
      <c r="H44" s="83"/>
      <c r="I44" s="83"/>
      <c r="J44" s="84"/>
      <c r="K44" s="158"/>
      <c r="L44" s="85"/>
      <c r="M44" s="84"/>
      <c r="N44" s="84"/>
      <c r="O44" s="84"/>
      <c r="P44" s="120"/>
    </row>
    <row r="45" spans="1:16">
      <c r="A45" s="47">
        <f t="shared" si="0"/>
        <v>26</v>
      </c>
      <c r="B45" s="22" t="s">
        <v>40</v>
      </c>
      <c r="C45" s="184" t="s">
        <v>31</v>
      </c>
      <c r="D45" s="182" t="s">
        <v>42</v>
      </c>
      <c r="E45" s="42">
        <v>13.5</v>
      </c>
      <c r="F45" s="159"/>
      <c r="G45" s="83"/>
      <c r="H45" s="83"/>
      <c r="I45" s="83"/>
      <c r="J45" s="84"/>
      <c r="K45" s="158"/>
      <c r="L45" s="85"/>
      <c r="M45" s="84"/>
      <c r="N45" s="84"/>
      <c r="O45" s="84"/>
      <c r="P45" s="120"/>
    </row>
    <row r="46" spans="1:16">
      <c r="A46" s="47"/>
      <c r="B46" s="22"/>
      <c r="C46" s="23" t="s">
        <v>256</v>
      </c>
      <c r="D46" s="40"/>
      <c r="E46" s="42"/>
      <c r="F46" s="243"/>
      <c r="G46" s="34"/>
      <c r="H46" s="29"/>
      <c r="I46" s="29"/>
      <c r="J46" s="29"/>
      <c r="K46" s="30"/>
      <c r="L46" s="31"/>
      <c r="M46" s="29"/>
      <c r="N46" s="29"/>
      <c r="O46" s="29"/>
      <c r="P46" s="32"/>
    </row>
    <row r="47" spans="1:16" ht="25.5">
      <c r="A47" s="47">
        <v>27</v>
      </c>
      <c r="B47" s="22" t="s">
        <v>40</v>
      </c>
      <c r="C47" s="21" t="s">
        <v>135</v>
      </c>
      <c r="D47" s="40" t="s">
        <v>42</v>
      </c>
      <c r="E47" s="42">
        <v>4.8</v>
      </c>
      <c r="F47" s="243"/>
      <c r="G47" s="34"/>
      <c r="H47" s="29"/>
      <c r="I47" s="29"/>
      <c r="J47" s="29"/>
      <c r="K47" s="30"/>
      <c r="L47" s="31"/>
      <c r="M47" s="29"/>
      <c r="N47" s="29"/>
      <c r="O47" s="29"/>
      <c r="P47" s="32"/>
    </row>
    <row r="48" spans="1:16">
      <c r="A48" s="47">
        <f t="shared" si="0"/>
        <v>28</v>
      </c>
      <c r="B48" s="22" t="s">
        <v>40</v>
      </c>
      <c r="C48" s="184" t="s">
        <v>136</v>
      </c>
      <c r="D48" s="40" t="s">
        <v>42</v>
      </c>
      <c r="E48" s="42">
        <v>4.8</v>
      </c>
      <c r="F48" s="243"/>
      <c r="G48" s="34"/>
      <c r="H48" s="29"/>
      <c r="I48" s="29"/>
      <c r="J48" s="29"/>
      <c r="K48" s="30"/>
      <c r="L48" s="31"/>
      <c r="M48" s="29"/>
      <c r="N48" s="29"/>
      <c r="O48" s="29"/>
      <c r="P48" s="32"/>
    </row>
    <row r="49" spans="1:16">
      <c r="A49" s="47">
        <f t="shared" si="0"/>
        <v>29</v>
      </c>
      <c r="B49" s="22" t="s">
        <v>40</v>
      </c>
      <c r="C49" s="184" t="s">
        <v>137</v>
      </c>
      <c r="D49" s="40" t="s">
        <v>42</v>
      </c>
      <c r="E49" s="42">
        <v>5.76</v>
      </c>
      <c r="F49" s="243"/>
      <c r="G49" s="34"/>
      <c r="H49" s="29"/>
      <c r="I49" s="29"/>
      <c r="J49" s="29"/>
      <c r="K49" s="30"/>
      <c r="L49" s="31"/>
      <c r="M49" s="29"/>
      <c r="N49" s="29"/>
      <c r="O49" s="29"/>
      <c r="P49" s="32"/>
    </row>
    <row r="50" spans="1:16">
      <c r="A50" s="47">
        <f t="shared" si="0"/>
        <v>30</v>
      </c>
      <c r="B50" s="22" t="s">
        <v>40</v>
      </c>
      <c r="C50" s="184" t="s">
        <v>31</v>
      </c>
      <c r="D50" s="40" t="s">
        <v>42</v>
      </c>
      <c r="E50" s="42">
        <v>4.8</v>
      </c>
      <c r="F50" s="243"/>
      <c r="G50" s="34"/>
      <c r="H50" s="29"/>
      <c r="I50" s="29"/>
      <c r="J50" s="29"/>
      <c r="K50" s="30"/>
      <c r="L50" s="31"/>
      <c r="M50" s="29"/>
      <c r="N50" s="29"/>
      <c r="O50" s="29"/>
      <c r="P50" s="32"/>
    </row>
    <row r="51" spans="1:16" ht="25.5">
      <c r="A51" s="47">
        <f t="shared" si="0"/>
        <v>31</v>
      </c>
      <c r="B51" s="22" t="s">
        <v>40</v>
      </c>
      <c r="C51" s="161" t="s">
        <v>184</v>
      </c>
      <c r="D51" s="40" t="s">
        <v>13</v>
      </c>
      <c r="E51" s="42">
        <v>2</v>
      </c>
      <c r="F51" s="243"/>
      <c r="G51" s="34"/>
      <c r="H51" s="29"/>
      <c r="I51" s="29"/>
      <c r="J51" s="29"/>
      <c r="K51" s="30"/>
      <c r="L51" s="31"/>
      <c r="M51" s="29"/>
      <c r="N51" s="29"/>
      <c r="O51" s="29"/>
      <c r="P51" s="32"/>
    </row>
    <row r="52" spans="1:16" ht="38.25">
      <c r="A52" s="47">
        <f t="shared" si="0"/>
        <v>32</v>
      </c>
      <c r="B52" s="22" t="s">
        <v>40</v>
      </c>
      <c r="C52" s="244" t="s">
        <v>50</v>
      </c>
      <c r="D52" s="245" t="s">
        <v>70</v>
      </c>
      <c r="E52" s="111">
        <v>16.5</v>
      </c>
      <c r="F52" s="159"/>
      <c r="G52" s="98"/>
      <c r="H52" s="83"/>
      <c r="I52" s="98"/>
      <c r="J52" s="99"/>
      <c r="K52" s="99"/>
      <c r="L52" s="100"/>
      <c r="M52" s="99"/>
      <c r="N52" s="99"/>
      <c r="O52" s="99"/>
      <c r="P52" s="122"/>
    </row>
    <row r="53" spans="1:16">
      <c r="A53" s="47">
        <f t="shared" si="0"/>
        <v>33</v>
      </c>
      <c r="B53" s="22" t="s">
        <v>40</v>
      </c>
      <c r="C53" s="246" t="s">
        <v>39</v>
      </c>
      <c r="D53" s="247" t="s">
        <v>32</v>
      </c>
      <c r="E53" s="42">
        <f>E52*0.25</f>
        <v>4.13</v>
      </c>
      <c r="F53" s="159"/>
      <c r="G53" s="98"/>
      <c r="H53" s="98"/>
      <c r="I53" s="98"/>
      <c r="J53" s="99"/>
      <c r="K53" s="99"/>
      <c r="L53" s="100"/>
      <c r="M53" s="99"/>
      <c r="N53" s="84"/>
      <c r="O53" s="99"/>
      <c r="P53" s="122"/>
    </row>
    <row r="54" spans="1:16">
      <c r="A54" s="47">
        <f t="shared" si="0"/>
        <v>34</v>
      </c>
      <c r="B54" s="22" t="s">
        <v>40</v>
      </c>
      <c r="C54" s="246" t="s">
        <v>31</v>
      </c>
      <c r="D54" s="247" t="s">
        <v>70</v>
      </c>
      <c r="E54" s="42">
        <f>E52</f>
        <v>16.5</v>
      </c>
      <c r="F54" s="159"/>
      <c r="G54" s="98"/>
      <c r="H54" s="98"/>
      <c r="I54" s="98"/>
      <c r="J54" s="99"/>
      <c r="K54" s="99"/>
      <c r="L54" s="100"/>
      <c r="M54" s="99"/>
      <c r="N54" s="84"/>
      <c r="O54" s="99"/>
      <c r="P54" s="122"/>
    </row>
    <row r="55" spans="1:16" ht="25.5">
      <c r="A55" s="47">
        <f t="shared" si="0"/>
        <v>35</v>
      </c>
      <c r="B55" s="22" t="s">
        <v>40</v>
      </c>
      <c r="C55" s="21" t="s">
        <v>51</v>
      </c>
      <c r="D55" s="110" t="s">
        <v>42</v>
      </c>
      <c r="E55" s="111">
        <v>28</v>
      </c>
      <c r="F55" s="159"/>
      <c r="G55" s="98"/>
      <c r="H55" s="83"/>
      <c r="I55" s="98"/>
      <c r="J55" s="99"/>
      <c r="K55" s="99"/>
      <c r="L55" s="100"/>
      <c r="M55" s="99"/>
      <c r="N55" s="99"/>
      <c r="O55" s="99"/>
      <c r="P55" s="122"/>
    </row>
    <row r="56" spans="1:16">
      <c r="A56" s="47">
        <f t="shared" si="0"/>
        <v>36</v>
      </c>
      <c r="B56" s="22" t="s">
        <v>40</v>
      </c>
      <c r="C56" s="246" t="s">
        <v>37</v>
      </c>
      <c r="D56" s="247" t="s">
        <v>32</v>
      </c>
      <c r="E56" s="42">
        <f>E55*0.25</f>
        <v>7</v>
      </c>
      <c r="F56" s="159"/>
      <c r="G56" s="98"/>
      <c r="H56" s="98"/>
      <c r="I56" s="98"/>
      <c r="J56" s="99"/>
      <c r="K56" s="99"/>
      <c r="L56" s="100"/>
      <c r="M56" s="99"/>
      <c r="N56" s="84"/>
      <c r="O56" s="99"/>
      <c r="P56" s="122"/>
    </row>
    <row r="57" spans="1:16">
      <c r="A57" s="47">
        <f t="shared" si="0"/>
        <v>37</v>
      </c>
      <c r="B57" s="22" t="s">
        <v>40</v>
      </c>
      <c r="C57" s="246" t="s">
        <v>38</v>
      </c>
      <c r="D57" s="40" t="s">
        <v>47</v>
      </c>
      <c r="E57" s="42">
        <f>E55/10</f>
        <v>2.8</v>
      </c>
      <c r="F57" s="83"/>
      <c r="G57" s="83"/>
      <c r="H57" s="83"/>
      <c r="I57" s="83"/>
      <c r="J57" s="84"/>
      <c r="K57" s="84"/>
      <c r="L57" s="85"/>
      <c r="M57" s="84"/>
      <c r="N57" s="84"/>
      <c r="O57" s="84"/>
      <c r="P57" s="120"/>
    </row>
    <row r="58" spans="1:16">
      <c r="A58" s="47">
        <f t="shared" si="0"/>
        <v>38</v>
      </c>
      <c r="B58" s="22" t="s">
        <v>40</v>
      </c>
      <c r="C58" s="246" t="s">
        <v>46</v>
      </c>
      <c r="D58" s="40" t="s">
        <v>47</v>
      </c>
      <c r="E58" s="42">
        <f>E55/15</f>
        <v>1.87</v>
      </c>
      <c r="F58" s="83"/>
      <c r="G58" s="83"/>
      <c r="H58" s="83"/>
      <c r="I58" s="83"/>
      <c r="J58" s="84"/>
      <c r="K58" s="84"/>
      <c r="L58" s="85"/>
      <c r="M58" s="84"/>
      <c r="N58" s="84"/>
      <c r="O58" s="84"/>
      <c r="P58" s="120"/>
    </row>
    <row r="59" spans="1:16">
      <c r="A59" s="47">
        <f t="shared" si="0"/>
        <v>39</v>
      </c>
      <c r="B59" s="22" t="s">
        <v>40</v>
      </c>
      <c r="C59" s="246" t="s">
        <v>48</v>
      </c>
      <c r="D59" s="40" t="s">
        <v>43</v>
      </c>
      <c r="E59" s="42">
        <v>1</v>
      </c>
      <c r="F59" s="83"/>
      <c r="G59" s="83"/>
      <c r="H59" s="83"/>
      <c r="I59" s="83"/>
      <c r="J59" s="84"/>
      <c r="K59" s="84"/>
      <c r="L59" s="85"/>
      <c r="M59" s="84"/>
      <c r="N59" s="84"/>
      <c r="O59" s="84"/>
      <c r="P59" s="120"/>
    </row>
    <row r="60" spans="1:16">
      <c r="A60" s="47">
        <f t="shared" si="0"/>
        <v>40</v>
      </c>
      <c r="B60" s="22" t="s">
        <v>40</v>
      </c>
      <c r="C60" s="246" t="s">
        <v>49</v>
      </c>
      <c r="D60" s="247" t="s">
        <v>70</v>
      </c>
      <c r="E60" s="42">
        <f>E55</f>
        <v>28</v>
      </c>
      <c r="F60" s="159"/>
      <c r="G60" s="98"/>
      <c r="H60" s="98"/>
      <c r="I60" s="98"/>
      <c r="J60" s="99"/>
      <c r="K60" s="99"/>
      <c r="L60" s="100"/>
      <c r="M60" s="99"/>
      <c r="N60" s="84"/>
      <c r="O60" s="99"/>
      <c r="P60" s="122"/>
    </row>
    <row r="61" spans="1:16" ht="25.5">
      <c r="A61" s="47">
        <f t="shared" si="0"/>
        <v>41</v>
      </c>
      <c r="B61" s="22" t="s">
        <v>40</v>
      </c>
      <c r="C61" s="21" t="s">
        <v>185</v>
      </c>
      <c r="D61" s="247" t="s">
        <v>70</v>
      </c>
      <c r="E61" s="42">
        <v>28</v>
      </c>
      <c r="F61" s="159"/>
      <c r="G61" s="98"/>
      <c r="H61" s="83"/>
      <c r="I61" s="98"/>
      <c r="J61" s="99"/>
      <c r="K61" s="99"/>
      <c r="L61" s="100"/>
      <c r="M61" s="99"/>
      <c r="N61" s="99"/>
      <c r="O61" s="99"/>
      <c r="P61" s="122"/>
    </row>
    <row r="62" spans="1:16">
      <c r="A62" s="47">
        <f t="shared" si="0"/>
        <v>42</v>
      </c>
      <c r="B62" s="22" t="s">
        <v>40</v>
      </c>
      <c r="C62" s="246" t="s">
        <v>37</v>
      </c>
      <c r="D62" s="40" t="s">
        <v>32</v>
      </c>
      <c r="E62" s="42">
        <f>E61*0.25</f>
        <v>7</v>
      </c>
      <c r="F62" s="159"/>
      <c r="G62" s="98"/>
      <c r="H62" s="98"/>
      <c r="I62" s="98"/>
      <c r="J62" s="99"/>
      <c r="K62" s="99"/>
      <c r="L62" s="100"/>
      <c r="M62" s="99"/>
      <c r="N62" s="84"/>
      <c r="O62" s="99"/>
      <c r="P62" s="122"/>
    </row>
    <row r="63" spans="1:16" ht="25.5">
      <c r="A63" s="47">
        <f t="shared" si="0"/>
        <v>43</v>
      </c>
      <c r="B63" s="22" t="s">
        <v>40</v>
      </c>
      <c r="C63" s="21" t="s">
        <v>186</v>
      </c>
      <c r="D63" s="247" t="s">
        <v>70</v>
      </c>
      <c r="E63" s="42">
        <f>E61</f>
        <v>28</v>
      </c>
      <c r="F63" s="159"/>
      <c r="G63" s="98"/>
      <c r="H63" s="83"/>
      <c r="I63" s="98"/>
      <c r="J63" s="99"/>
      <c r="K63" s="99"/>
      <c r="L63" s="100"/>
      <c r="M63" s="99"/>
      <c r="N63" s="99"/>
      <c r="O63" s="99"/>
      <c r="P63" s="122"/>
    </row>
    <row r="64" spans="1:16" ht="25.5">
      <c r="A64" s="47">
        <f t="shared" si="0"/>
        <v>44</v>
      </c>
      <c r="B64" s="22" t="s">
        <v>40</v>
      </c>
      <c r="C64" s="246" t="s">
        <v>195</v>
      </c>
      <c r="D64" s="110" t="s">
        <v>32</v>
      </c>
      <c r="E64" s="111">
        <f>E63*0.4</f>
        <v>11.2</v>
      </c>
      <c r="F64" s="159"/>
      <c r="G64" s="98"/>
      <c r="H64" s="98"/>
      <c r="I64" s="98"/>
      <c r="J64" s="99"/>
      <c r="K64" s="99"/>
      <c r="L64" s="100"/>
      <c r="M64" s="99"/>
      <c r="N64" s="84"/>
      <c r="O64" s="99"/>
      <c r="P64" s="122"/>
    </row>
    <row r="65" spans="1:16" ht="25.5">
      <c r="A65" s="47">
        <f t="shared" si="0"/>
        <v>45</v>
      </c>
      <c r="B65" s="22" t="s">
        <v>40</v>
      </c>
      <c r="C65" s="161" t="s">
        <v>142</v>
      </c>
      <c r="D65" s="110" t="s">
        <v>42</v>
      </c>
      <c r="E65" s="111">
        <v>28</v>
      </c>
      <c r="F65" s="159"/>
      <c r="G65" s="98"/>
      <c r="H65" s="98"/>
      <c r="I65" s="98"/>
      <c r="J65" s="99"/>
      <c r="K65" s="99"/>
      <c r="L65" s="100"/>
      <c r="M65" s="99"/>
      <c r="N65" s="84"/>
      <c r="O65" s="99"/>
      <c r="P65" s="122"/>
    </row>
    <row r="66" spans="1:16" ht="25.5">
      <c r="A66" s="47">
        <f t="shared" si="0"/>
        <v>46</v>
      </c>
      <c r="B66" s="22" t="s">
        <v>40</v>
      </c>
      <c r="C66" s="184" t="s">
        <v>194</v>
      </c>
      <c r="D66" s="110" t="s">
        <v>42</v>
      </c>
      <c r="E66" s="111">
        <v>28</v>
      </c>
      <c r="F66" s="159"/>
      <c r="G66" s="98"/>
      <c r="H66" s="98"/>
      <c r="I66" s="98"/>
      <c r="J66" s="99"/>
      <c r="K66" s="99"/>
      <c r="L66" s="100"/>
      <c r="M66" s="99"/>
      <c r="N66" s="84"/>
      <c r="O66" s="99"/>
      <c r="P66" s="122"/>
    </row>
    <row r="67" spans="1:16">
      <c r="A67" s="47">
        <f t="shared" si="0"/>
        <v>47</v>
      </c>
      <c r="B67" s="22" t="s">
        <v>40</v>
      </c>
      <c r="C67" s="184" t="s">
        <v>143</v>
      </c>
      <c r="D67" s="110" t="s">
        <v>33</v>
      </c>
      <c r="E67" s="111">
        <v>84.3</v>
      </c>
      <c r="F67" s="159"/>
      <c r="G67" s="98"/>
      <c r="H67" s="98"/>
      <c r="I67" s="98"/>
      <c r="J67" s="99"/>
      <c r="K67" s="99"/>
      <c r="L67" s="100"/>
      <c r="M67" s="99"/>
      <c r="N67" s="84"/>
      <c r="O67" s="99"/>
      <c r="P67" s="122"/>
    </row>
    <row r="68" spans="1:16">
      <c r="A68" s="47">
        <f t="shared" si="0"/>
        <v>48</v>
      </c>
      <c r="B68" s="22" t="s">
        <v>40</v>
      </c>
      <c r="C68" s="184" t="s">
        <v>144</v>
      </c>
      <c r="D68" s="110" t="s">
        <v>33</v>
      </c>
      <c r="E68" s="111">
        <v>26</v>
      </c>
      <c r="F68" s="159"/>
      <c r="G68" s="98"/>
      <c r="H68" s="98"/>
      <c r="I68" s="98"/>
      <c r="J68" s="99"/>
      <c r="K68" s="99"/>
      <c r="L68" s="100"/>
      <c r="M68" s="99"/>
      <c r="N68" s="84"/>
      <c r="O68" s="99"/>
      <c r="P68" s="122"/>
    </row>
    <row r="69" spans="1:16" ht="23.25" customHeight="1">
      <c r="A69" s="47">
        <f t="shared" si="0"/>
        <v>49</v>
      </c>
      <c r="B69" s="22" t="s">
        <v>40</v>
      </c>
      <c r="C69" s="184" t="s">
        <v>141</v>
      </c>
      <c r="D69" s="40" t="s">
        <v>62</v>
      </c>
      <c r="E69" s="42">
        <v>1</v>
      </c>
      <c r="F69" s="159"/>
      <c r="G69" s="98"/>
      <c r="H69" s="98"/>
      <c r="I69" s="98"/>
      <c r="J69" s="99"/>
      <c r="K69" s="99"/>
      <c r="L69" s="100"/>
      <c r="M69" s="99"/>
      <c r="N69" s="84"/>
      <c r="O69" s="99"/>
      <c r="P69" s="122"/>
    </row>
    <row r="70" spans="1:16" ht="15">
      <c r="A70" s="47"/>
      <c r="B70" s="20"/>
      <c r="C70" s="23" t="s">
        <v>261</v>
      </c>
      <c r="D70" s="41"/>
      <c r="E70" s="42"/>
      <c r="F70" s="182"/>
      <c r="G70" s="28"/>
      <c r="H70" s="28"/>
      <c r="I70" s="28"/>
      <c r="J70" s="28"/>
      <c r="K70" s="28"/>
      <c r="L70" s="28"/>
      <c r="M70" s="28"/>
      <c r="N70" s="28"/>
      <c r="O70" s="28"/>
      <c r="P70" s="49"/>
    </row>
    <row r="71" spans="1:16" ht="23.25" customHeight="1">
      <c r="A71" s="47">
        <v>50</v>
      </c>
      <c r="B71" s="22" t="s">
        <v>40</v>
      </c>
      <c r="C71" s="21" t="s">
        <v>187</v>
      </c>
      <c r="D71" s="110" t="s">
        <v>42</v>
      </c>
      <c r="E71" s="111">
        <v>13.7</v>
      </c>
      <c r="F71" s="92"/>
      <c r="G71" s="92"/>
      <c r="H71" s="92"/>
      <c r="I71" s="93"/>
      <c r="J71" s="94"/>
      <c r="K71" s="94"/>
      <c r="L71" s="95"/>
      <c r="M71" s="94"/>
      <c r="N71" s="94"/>
      <c r="O71" s="94"/>
      <c r="P71" s="124"/>
    </row>
    <row r="72" spans="1:16">
      <c r="A72" s="47">
        <f t="shared" si="0"/>
        <v>51</v>
      </c>
      <c r="B72" s="22" t="s">
        <v>40</v>
      </c>
      <c r="C72" s="246" t="s">
        <v>64</v>
      </c>
      <c r="D72" s="40" t="s">
        <v>13</v>
      </c>
      <c r="E72" s="51">
        <f>E71*2.82</f>
        <v>39</v>
      </c>
      <c r="F72" s="159"/>
      <c r="G72" s="98"/>
      <c r="H72" s="98"/>
      <c r="I72" s="98"/>
      <c r="J72" s="99"/>
      <c r="K72" s="99"/>
      <c r="L72" s="100"/>
      <c r="M72" s="99"/>
      <c r="N72" s="84"/>
      <c r="O72" s="99"/>
      <c r="P72" s="122"/>
    </row>
    <row r="73" spans="1:16">
      <c r="A73" s="47">
        <f t="shared" si="0"/>
        <v>52</v>
      </c>
      <c r="B73" s="22" t="s">
        <v>40</v>
      </c>
      <c r="C73" s="246" t="s">
        <v>65</v>
      </c>
      <c r="D73" s="40" t="s">
        <v>13</v>
      </c>
      <c r="E73" s="51">
        <v>24</v>
      </c>
      <c r="F73" s="159"/>
      <c r="G73" s="98"/>
      <c r="H73" s="98"/>
      <c r="I73" s="98"/>
      <c r="J73" s="99"/>
      <c r="K73" s="99"/>
      <c r="L73" s="100"/>
      <c r="M73" s="99"/>
      <c r="N73" s="84"/>
      <c r="O73" s="99"/>
      <c r="P73" s="122"/>
    </row>
    <row r="74" spans="1:16">
      <c r="A74" s="47">
        <f t="shared" si="0"/>
        <v>53</v>
      </c>
      <c r="B74" s="22" t="s">
        <v>40</v>
      </c>
      <c r="C74" s="246" t="s">
        <v>66</v>
      </c>
      <c r="D74" s="40" t="s">
        <v>13</v>
      </c>
      <c r="E74" s="42">
        <v>8</v>
      </c>
      <c r="F74" s="159"/>
      <c r="G74" s="98"/>
      <c r="H74" s="98"/>
      <c r="I74" s="98"/>
      <c r="J74" s="99"/>
      <c r="K74" s="99"/>
      <c r="L74" s="100"/>
      <c r="M74" s="99"/>
      <c r="N74" s="84"/>
      <c r="O74" s="99"/>
      <c r="P74" s="122"/>
    </row>
    <row r="75" spans="1:16">
      <c r="A75" s="47">
        <f t="shared" si="0"/>
        <v>54</v>
      </c>
      <c r="B75" s="22" t="s">
        <v>40</v>
      </c>
      <c r="C75" s="246" t="s">
        <v>67</v>
      </c>
      <c r="D75" s="40" t="s">
        <v>13</v>
      </c>
      <c r="E75" s="42">
        <f>E71*3</f>
        <v>41.1</v>
      </c>
      <c r="F75" s="159"/>
      <c r="G75" s="98"/>
      <c r="H75" s="98"/>
      <c r="I75" s="98"/>
      <c r="J75" s="99"/>
      <c r="K75" s="99"/>
      <c r="L75" s="100"/>
      <c r="M75" s="99"/>
      <c r="N75" s="84"/>
      <c r="O75" s="99"/>
      <c r="P75" s="122"/>
    </row>
    <row r="76" spans="1:16">
      <c r="A76" s="47">
        <f t="shared" si="0"/>
        <v>55</v>
      </c>
      <c r="B76" s="22" t="s">
        <v>40</v>
      </c>
      <c r="C76" s="246" t="s">
        <v>68</v>
      </c>
      <c r="D76" s="40" t="s">
        <v>13</v>
      </c>
      <c r="E76" s="42">
        <f>E71*10</f>
        <v>137</v>
      </c>
      <c r="F76" s="159"/>
      <c r="G76" s="98"/>
      <c r="H76" s="98"/>
      <c r="I76" s="98"/>
      <c r="J76" s="99"/>
      <c r="K76" s="99"/>
      <c r="L76" s="100"/>
      <c r="M76" s="99"/>
      <c r="N76" s="84"/>
      <c r="O76" s="99"/>
      <c r="P76" s="122"/>
    </row>
    <row r="77" spans="1:16">
      <c r="A77" s="47">
        <f t="shared" si="0"/>
        <v>56</v>
      </c>
      <c r="B77" s="22" t="s">
        <v>40</v>
      </c>
      <c r="C77" s="246" t="s">
        <v>69</v>
      </c>
      <c r="D77" s="40" t="s">
        <v>42</v>
      </c>
      <c r="E77" s="42">
        <f>E71</f>
        <v>13.7</v>
      </c>
      <c r="F77" s="159"/>
      <c r="G77" s="98"/>
      <c r="H77" s="98"/>
      <c r="I77" s="98"/>
      <c r="J77" s="99"/>
      <c r="K77" s="99"/>
      <c r="L77" s="100"/>
      <c r="M77" s="99"/>
      <c r="N77" s="84"/>
      <c r="O77" s="99"/>
      <c r="P77" s="122"/>
    </row>
    <row r="78" spans="1:16">
      <c r="A78" s="47">
        <f t="shared" si="0"/>
        <v>57</v>
      </c>
      <c r="B78" s="22" t="s">
        <v>40</v>
      </c>
      <c r="C78" s="246" t="s">
        <v>31</v>
      </c>
      <c r="D78" s="40" t="s">
        <v>42</v>
      </c>
      <c r="E78" s="42">
        <v>13.7</v>
      </c>
      <c r="F78" s="159"/>
      <c r="G78" s="98"/>
      <c r="H78" s="98"/>
      <c r="I78" s="98"/>
      <c r="J78" s="183"/>
      <c r="K78" s="99"/>
      <c r="L78" s="100"/>
      <c r="M78" s="99"/>
      <c r="N78" s="84"/>
      <c r="O78" s="183"/>
      <c r="P78" s="122"/>
    </row>
    <row r="79" spans="1:16" ht="15" customHeight="1">
      <c r="A79" s="47">
        <f t="shared" si="0"/>
        <v>58</v>
      </c>
      <c r="B79" s="22" t="s">
        <v>40</v>
      </c>
      <c r="C79" s="21" t="s">
        <v>145</v>
      </c>
      <c r="D79" s="40" t="s">
        <v>62</v>
      </c>
      <c r="E79" s="42">
        <v>1</v>
      </c>
      <c r="F79" s="159"/>
      <c r="G79" s="98"/>
      <c r="H79" s="98"/>
      <c r="I79" s="98"/>
      <c r="J79" s="94"/>
      <c r="K79" s="99"/>
      <c r="L79" s="100"/>
      <c r="M79" s="99"/>
      <c r="N79" s="84"/>
      <c r="O79" s="94"/>
      <c r="P79" s="122"/>
    </row>
    <row r="80" spans="1:16" ht="15" customHeight="1">
      <c r="A80" s="47"/>
      <c r="B80" s="17"/>
      <c r="C80" s="23" t="s">
        <v>262</v>
      </c>
      <c r="D80" s="247"/>
      <c r="E80" s="42"/>
      <c r="F80" s="243"/>
      <c r="G80" s="34"/>
      <c r="H80" s="28"/>
      <c r="I80" s="28"/>
      <c r="J80" s="29"/>
      <c r="K80" s="30"/>
      <c r="L80" s="31"/>
      <c r="M80" s="29"/>
      <c r="N80" s="29"/>
      <c r="O80" s="29"/>
      <c r="P80" s="32"/>
    </row>
    <row r="81" spans="1:16" ht="15" customHeight="1">
      <c r="A81" s="47">
        <v>59</v>
      </c>
      <c r="B81" s="22" t="s">
        <v>40</v>
      </c>
      <c r="C81" s="21" t="s">
        <v>91</v>
      </c>
      <c r="D81" s="247" t="s">
        <v>13</v>
      </c>
      <c r="E81" s="42">
        <v>1</v>
      </c>
      <c r="F81" s="243"/>
      <c r="G81" s="34"/>
      <c r="H81" s="28"/>
      <c r="I81" s="28"/>
      <c r="J81" s="29"/>
      <c r="K81" s="30"/>
      <c r="L81" s="31"/>
      <c r="M81" s="29"/>
      <c r="N81" s="29"/>
      <c r="O81" s="29"/>
      <c r="P81" s="32"/>
    </row>
    <row r="82" spans="1:16" ht="15" customHeight="1">
      <c r="A82" s="47">
        <f t="shared" si="0"/>
        <v>60</v>
      </c>
      <c r="B82" s="22" t="s">
        <v>40</v>
      </c>
      <c r="C82" s="184" t="s">
        <v>105</v>
      </c>
      <c r="D82" s="247" t="s">
        <v>36</v>
      </c>
      <c r="E82" s="42">
        <v>3</v>
      </c>
      <c r="F82" s="243"/>
      <c r="G82" s="34"/>
      <c r="H82" s="28"/>
      <c r="I82" s="28"/>
      <c r="J82" s="29"/>
      <c r="K82" s="30"/>
      <c r="L82" s="31"/>
      <c r="M82" s="29"/>
      <c r="N82" s="29"/>
      <c r="O82" s="29"/>
      <c r="P82" s="32"/>
    </row>
    <row r="83" spans="1:16" ht="23.25" customHeight="1">
      <c r="A83" s="47">
        <f t="shared" si="0"/>
        <v>61</v>
      </c>
      <c r="B83" s="22" t="s">
        <v>40</v>
      </c>
      <c r="C83" s="184" t="s">
        <v>146</v>
      </c>
      <c r="D83" s="247" t="s">
        <v>13</v>
      </c>
      <c r="E83" s="42">
        <v>1</v>
      </c>
      <c r="F83" s="243"/>
      <c r="G83" s="34"/>
      <c r="H83" s="28"/>
      <c r="I83" s="28"/>
      <c r="J83" s="29"/>
      <c r="K83" s="30"/>
      <c r="L83" s="31"/>
      <c r="M83" s="29"/>
      <c r="N83" s="29"/>
      <c r="O83" s="29"/>
      <c r="P83" s="32"/>
    </row>
    <row r="84" spans="1:16" ht="15" customHeight="1">
      <c r="A84" s="47">
        <f t="shared" ref="A84:A115" si="1">A83+1</f>
        <v>62</v>
      </c>
      <c r="B84" s="22" t="s">
        <v>40</v>
      </c>
      <c r="C84" s="184" t="s">
        <v>92</v>
      </c>
      <c r="D84" s="247" t="s">
        <v>13</v>
      </c>
      <c r="E84" s="42">
        <v>1</v>
      </c>
      <c r="F84" s="243"/>
      <c r="G84" s="34"/>
      <c r="H84" s="28"/>
      <c r="I84" s="28"/>
      <c r="J84" s="29"/>
      <c r="K84" s="30"/>
      <c r="L84" s="31"/>
      <c r="M84" s="29"/>
      <c r="N84" s="29"/>
      <c r="O84" s="29"/>
      <c r="P84" s="32"/>
    </row>
    <row r="85" spans="1:16" ht="15" customHeight="1">
      <c r="A85" s="47">
        <f t="shared" si="1"/>
        <v>63</v>
      </c>
      <c r="B85" s="22" t="s">
        <v>40</v>
      </c>
      <c r="C85" s="184" t="s">
        <v>93</v>
      </c>
      <c r="D85" s="247" t="s">
        <v>13</v>
      </c>
      <c r="E85" s="42">
        <v>1</v>
      </c>
      <c r="F85" s="243"/>
      <c r="G85" s="34"/>
      <c r="H85" s="28"/>
      <c r="I85" s="28"/>
      <c r="J85" s="29"/>
      <c r="K85" s="30"/>
      <c r="L85" s="31"/>
      <c r="M85" s="29"/>
      <c r="N85" s="29"/>
      <c r="O85" s="29"/>
      <c r="P85" s="32"/>
    </row>
    <row r="86" spans="1:16" ht="15" customHeight="1">
      <c r="A86" s="47">
        <f t="shared" si="1"/>
        <v>64</v>
      </c>
      <c r="B86" s="22" t="s">
        <v>40</v>
      </c>
      <c r="C86" s="184" t="s">
        <v>94</v>
      </c>
      <c r="D86" s="247" t="s">
        <v>13</v>
      </c>
      <c r="E86" s="42">
        <v>1</v>
      </c>
      <c r="F86" s="243"/>
      <c r="G86" s="34"/>
      <c r="H86" s="28"/>
      <c r="I86" s="28"/>
      <c r="J86" s="29"/>
      <c r="K86" s="30"/>
      <c r="L86" s="31"/>
      <c r="M86" s="29"/>
      <c r="N86" s="29"/>
      <c r="O86" s="29"/>
      <c r="P86" s="32"/>
    </row>
    <row r="87" spans="1:16" ht="15" customHeight="1">
      <c r="A87" s="47">
        <f t="shared" si="1"/>
        <v>65</v>
      </c>
      <c r="B87" s="22" t="s">
        <v>40</v>
      </c>
      <c r="C87" s="184" t="s">
        <v>95</v>
      </c>
      <c r="D87" s="247" t="s">
        <v>62</v>
      </c>
      <c r="E87" s="42">
        <v>1</v>
      </c>
      <c r="F87" s="243"/>
      <c r="G87" s="34"/>
      <c r="H87" s="28"/>
      <c r="I87" s="28"/>
      <c r="J87" s="29"/>
      <c r="K87" s="30"/>
      <c r="L87" s="31"/>
      <c r="M87" s="29"/>
      <c r="N87" s="29"/>
      <c r="O87" s="29"/>
      <c r="P87" s="32"/>
    </row>
    <row r="88" spans="1:16" ht="20.25" customHeight="1">
      <c r="A88" s="47">
        <f t="shared" si="1"/>
        <v>66</v>
      </c>
      <c r="B88" s="22" t="s">
        <v>40</v>
      </c>
      <c r="C88" s="161" t="s">
        <v>188</v>
      </c>
      <c r="D88" s="247" t="s">
        <v>62</v>
      </c>
      <c r="E88" s="42">
        <v>1</v>
      </c>
      <c r="F88" s="243"/>
      <c r="G88" s="34"/>
      <c r="H88" s="28"/>
      <c r="I88" s="28"/>
      <c r="J88" s="29"/>
      <c r="K88" s="30"/>
      <c r="L88" s="31"/>
      <c r="M88" s="29"/>
      <c r="N88" s="29"/>
      <c r="O88" s="29"/>
      <c r="P88" s="32"/>
    </row>
    <row r="89" spans="1:16" ht="24.75" customHeight="1">
      <c r="A89" s="47">
        <f t="shared" si="1"/>
        <v>67</v>
      </c>
      <c r="B89" s="22" t="s">
        <v>40</v>
      </c>
      <c r="C89" s="184" t="s">
        <v>196</v>
      </c>
      <c r="D89" s="247" t="s">
        <v>13</v>
      </c>
      <c r="E89" s="42">
        <v>1</v>
      </c>
      <c r="F89" s="243"/>
      <c r="G89" s="34"/>
      <c r="H89" s="28"/>
      <c r="I89" s="28"/>
      <c r="J89" s="29"/>
      <c r="K89" s="30"/>
      <c r="L89" s="31"/>
      <c r="M89" s="29"/>
      <c r="N89" s="29"/>
      <c r="O89" s="29"/>
      <c r="P89" s="32"/>
    </row>
    <row r="90" spans="1:16" ht="23.25" customHeight="1">
      <c r="A90" s="47">
        <f t="shared" si="1"/>
        <v>68</v>
      </c>
      <c r="B90" s="22" t="s">
        <v>40</v>
      </c>
      <c r="C90" s="184" t="s">
        <v>197</v>
      </c>
      <c r="D90" s="247" t="s">
        <v>13</v>
      </c>
      <c r="E90" s="42">
        <v>1</v>
      </c>
      <c r="F90" s="243"/>
      <c r="G90" s="34"/>
      <c r="H90" s="28"/>
      <c r="I90" s="28"/>
      <c r="J90" s="29"/>
      <c r="K90" s="30"/>
      <c r="L90" s="31"/>
      <c r="M90" s="29"/>
      <c r="N90" s="29"/>
      <c r="O90" s="29"/>
      <c r="P90" s="32"/>
    </row>
    <row r="91" spans="1:16" ht="15" customHeight="1">
      <c r="A91" s="47">
        <f t="shared" si="1"/>
        <v>69</v>
      </c>
      <c r="B91" s="22" t="s">
        <v>40</v>
      </c>
      <c r="C91" s="184" t="s">
        <v>31</v>
      </c>
      <c r="D91" s="247" t="s">
        <v>62</v>
      </c>
      <c r="E91" s="42">
        <v>1</v>
      </c>
      <c r="F91" s="243"/>
      <c r="G91" s="34"/>
      <c r="H91" s="28"/>
      <c r="I91" s="28"/>
      <c r="J91" s="29"/>
      <c r="K91" s="30"/>
      <c r="L91" s="31"/>
      <c r="M91" s="29"/>
      <c r="N91" s="29"/>
      <c r="O91" s="29"/>
      <c r="P91" s="32"/>
    </row>
    <row r="92" spans="1:16" ht="24" customHeight="1">
      <c r="A92" s="47">
        <f t="shared" si="1"/>
        <v>70</v>
      </c>
      <c r="B92" s="22" t="s">
        <v>40</v>
      </c>
      <c r="C92" s="161" t="s">
        <v>189</v>
      </c>
      <c r="D92" s="247" t="s">
        <v>36</v>
      </c>
      <c r="E92" s="42">
        <v>3</v>
      </c>
      <c r="F92" s="243"/>
      <c r="G92" s="34"/>
      <c r="H92" s="28"/>
      <c r="I92" s="28"/>
      <c r="J92" s="29"/>
      <c r="K92" s="30"/>
      <c r="L92" s="31"/>
      <c r="M92" s="29"/>
      <c r="N92" s="29"/>
      <c r="O92" s="29"/>
      <c r="P92" s="32"/>
    </row>
    <row r="93" spans="1:16" ht="25.5" customHeight="1">
      <c r="A93" s="47">
        <f t="shared" si="1"/>
        <v>71</v>
      </c>
      <c r="B93" s="22" t="s">
        <v>40</v>
      </c>
      <c r="C93" s="161" t="s">
        <v>191</v>
      </c>
      <c r="D93" s="247" t="s">
        <v>36</v>
      </c>
      <c r="E93" s="42">
        <v>7</v>
      </c>
      <c r="F93" s="243"/>
      <c r="G93" s="34"/>
      <c r="H93" s="28"/>
      <c r="I93" s="28"/>
      <c r="J93" s="29"/>
      <c r="K93" s="30"/>
      <c r="L93" s="31"/>
      <c r="M93" s="29"/>
      <c r="N93" s="29"/>
      <c r="O93" s="29"/>
      <c r="P93" s="32"/>
    </row>
    <row r="94" spans="1:16" ht="27" customHeight="1">
      <c r="A94" s="47">
        <f t="shared" si="1"/>
        <v>72</v>
      </c>
      <c r="B94" s="22" t="s">
        <v>40</v>
      </c>
      <c r="C94" s="161" t="s">
        <v>190</v>
      </c>
      <c r="D94" s="247" t="s">
        <v>36</v>
      </c>
      <c r="E94" s="42">
        <v>10</v>
      </c>
      <c r="F94" s="243"/>
      <c r="G94" s="34"/>
      <c r="H94" s="28"/>
      <c r="I94" s="28"/>
      <c r="J94" s="29"/>
      <c r="K94" s="30"/>
      <c r="L94" s="31"/>
      <c r="M94" s="29"/>
      <c r="N94" s="29"/>
      <c r="O94" s="29"/>
      <c r="P94" s="32"/>
    </row>
    <row r="95" spans="1:16" ht="21" customHeight="1">
      <c r="A95" s="47">
        <f t="shared" si="1"/>
        <v>73</v>
      </c>
      <c r="B95" s="22" t="s">
        <v>40</v>
      </c>
      <c r="C95" s="21" t="s">
        <v>147</v>
      </c>
      <c r="D95" s="247" t="s">
        <v>13</v>
      </c>
      <c r="E95" s="42">
        <v>3</v>
      </c>
      <c r="F95" s="243"/>
      <c r="G95" s="34"/>
      <c r="H95" s="28"/>
      <c r="I95" s="28"/>
      <c r="J95" s="29"/>
      <c r="K95" s="30"/>
      <c r="L95" s="31"/>
      <c r="M95" s="29"/>
      <c r="N95" s="29"/>
      <c r="O95" s="29"/>
      <c r="P95" s="32"/>
    </row>
    <row r="96" spans="1:16" ht="109.5" customHeight="1">
      <c r="A96" s="47">
        <f t="shared" si="1"/>
        <v>74</v>
      </c>
      <c r="B96" s="22" t="s">
        <v>40</v>
      </c>
      <c r="C96" s="248" t="s">
        <v>200</v>
      </c>
      <c r="D96" s="247" t="s">
        <v>13</v>
      </c>
      <c r="E96" s="42">
        <v>3</v>
      </c>
      <c r="F96" s="243"/>
      <c r="G96" s="34"/>
      <c r="H96" s="28"/>
      <c r="I96" s="28"/>
      <c r="J96" s="29"/>
      <c r="K96" s="30"/>
      <c r="L96" s="31"/>
      <c r="M96" s="29"/>
      <c r="N96" s="29"/>
      <c r="O96" s="29"/>
      <c r="P96" s="32"/>
    </row>
    <row r="97" spans="1:16" ht="16.5" customHeight="1">
      <c r="A97" s="47">
        <f t="shared" si="1"/>
        <v>75</v>
      </c>
      <c r="B97" s="22" t="s">
        <v>40</v>
      </c>
      <c r="C97" s="184" t="s">
        <v>31</v>
      </c>
      <c r="D97" s="247" t="s">
        <v>62</v>
      </c>
      <c r="E97" s="42">
        <v>3</v>
      </c>
      <c r="F97" s="243"/>
      <c r="G97" s="34"/>
      <c r="H97" s="28"/>
      <c r="I97" s="28"/>
      <c r="J97" s="29"/>
      <c r="K97" s="30"/>
      <c r="L97" s="31"/>
      <c r="M97" s="29"/>
      <c r="N97" s="29"/>
      <c r="O97" s="29"/>
      <c r="P97" s="32"/>
    </row>
    <row r="98" spans="1:16" ht="27.75" customHeight="1">
      <c r="A98" s="47">
        <f t="shared" si="1"/>
        <v>76</v>
      </c>
      <c r="B98" s="22" t="s">
        <v>40</v>
      </c>
      <c r="C98" s="21" t="s">
        <v>148</v>
      </c>
      <c r="D98" s="247" t="s">
        <v>62</v>
      </c>
      <c r="E98" s="42">
        <v>4</v>
      </c>
      <c r="F98" s="243"/>
      <c r="G98" s="34"/>
      <c r="H98" s="28"/>
      <c r="I98" s="28"/>
      <c r="J98" s="29"/>
      <c r="K98" s="30"/>
      <c r="L98" s="31"/>
      <c r="M98" s="29"/>
      <c r="N98" s="29"/>
      <c r="O98" s="29"/>
      <c r="P98" s="32"/>
    </row>
    <row r="99" spans="1:16" ht="17.25" customHeight="1">
      <c r="A99" s="47">
        <f t="shared" si="1"/>
        <v>77</v>
      </c>
      <c r="B99" s="22" t="s">
        <v>40</v>
      </c>
      <c r="C99" s="184" t="s">
        <v>201</v>
      </c>
      <c r="D99" s="247" t="s">
        <v>13</v>
      </c>
      <c r="E99" s="42">
        <v>1</v>
      </c>
      <c r="F99" s="243"/>
      <c r="G99" s="34"/>
      <c r="H99" s="28"/>
      <c r="I99" s="28"/>
      <c r="J99" s="29"/>
      <c r="K99" s="30"/>
      <c r="L99" s="31"/>
      <c r="M99" s="29"/>
      <c r="N99" s="29"/>
      <c r="O99" s="29"/>
      <c r="P99" s="32"/>
    </row>
    <row r="100" spans="1:16" ht="21.75" customHeight="1">
      <c r="A100" s="47">
        <f t="shared" si="1"/>
        <v>78</v>
      </c>
      <c r="B100" s="22" t="s">
        <v>40</v>
      </c>
      <c r="C100" s="184" t="s">
        <v>202</v>
      </c>
      <c r="D100" s="247" t="s">
        <v>13</v>
      </c>
      <c r="E100" s="42">
        <v>3</v>
      </c>
      <c r="F100" s="243"/>
      <c r="G100" s="34"/>
      <c r="H100" s="28"/>
      <c r="I100" s="28"/>
      <c r="J100" s="29"/>
      <c r="K100" s="30"/>
      <c r="L100" s="31"/>
      <c r="M100" s="29"/>
      <c r="N100" s="29"/>
      <c r="O100" s="29"/>
      <c r="P100" s="32"/>
    </row>
    <row r="101" spans="1:16" ht="25.5" customHeight="1">
      <c r="A101" s="47">
        <f t="shared" si="1"/>
        <v>79</v>
      </c>
      <c r="B101" s="22" t="s">
        <v>40</v>
      </c>
      <c r="C101" s="184" t="s">
        <v>198</v>
      </c>
      <c r="D101" s="247" t="s">
        <v>13</v>
      </c>
      <c r="E101" s="42">
        <v>4</v>
      </c>
      <c r="F101" s="243"/>
      <c r="G101" s="34"/>
      <c r="H101" s="28"/>
      <c r="I101" s="28"/>
      <c r="J101" s="29"/>
      <c r="K101" s="30"/>
      <c r="L101" s="31"/>
      <c r="M101" s="29"/>
      <c r="N101" s="29"/>
      <c r="O101" s="29"/>
      <c r="P101" s="32"/>
    </row>
    <row r="102" spans="1:16" ht="15" customHeight="1">
      <c r="A102" s="47">
        <f t="shared" si="1"/>
        <v>80</v>
      </c>
      <c r="B102" s="22" t="s">
        <v>40</v>
      </c>
      <c r="C102" s="184" t="s">
        <v>31</v>
      </c>
      <c r="D102" s="247" t="s">
        <v>62</v>
      </c>
      <c r="E102" s="42">
        <v>3</v>
      </c>
      <c r="F102" s="243"/>
      <c r="G102" s="34"/>
      <c r="H102" s="28"/>
      <c r="I102" s="28"/>
      <c r="J102" s="29"/>
      <c r="K102" s="30"/>
      <c r="L102" s="31"/>
      <c r="M102" s="29"/>
      <c r="N102" s="29"/>
      <c r="O102" s="29"/>
      <c r="P102" s="32"/>
    </row>
    <row r="103" spans="1:16" ht="18" customHeight="1">
      <c r="A103" s="47">
        <f t="shared" si="1"/>
        <v>81</v>
      </c>
      <c r="B103" s="22" t="s">
        <v>40</v>
      </c>
      <c r="C103" s="161" t="s">
        <v>192</v>
      </c>
      <c r="D103" s="247" t="s">
        <v>13</v>
      </c>
      <c r="E103" s="42">
        <v>1</v>
      </c>
      <c r="F103" s="243"/>
      <c r="G103" s="34"/>
      <c r="H103" s="28"/>
      <c r="I103" s="28"/>
      <c r="J103" s="29"/>
      <c r="K103" s="30"/>
      <c r="L103" s="31"/>
      <c r="M103" s="29"/>
      <c r="N103" s="29"/>
      <c r="O103" s="29"/>
      <c r="P103" s="32"/>
    </row>
    <row r="104" spans="1:16" ht="35.25" customHeight="1">
      <c r="A104" s="47">
        <f t="shared" si="1"/>
        <v>82</v>
      </c>
      <c r="B104" s="22" t="s">
        <v>40</v>
      </c>
      <c r="C104" s="184" t="s">
        <v>199</v>
      </c>
      <c r="D104" s="247" t="s">
        <v>13</v>
      </c>
      <c r="E104" s="42">
        <v>1</v>
      </c>
      <c r="F104" s="243"/>
      <c r="G104" s="34"/>
      <c r="H104" s="28"/>
      <c r="I104" s="28"/>
      <c r="J104" s="29"/>
      <c r="K104" s="30"/>
      <c r="L104" s="31"/>
      <c r="M104" s="29"/>
      <c r="N104" s="29"/>
      <c r="O104" s="29"/>
      <c r="P104" s="32"/>
    </row>
    <row r="105" spans="1:16" ht="17.25" customHeight="1">
      <c r="A105" s="47">
        <f t="shared" si="1"/>
        <v>83</v>
      </c>
      <c r="B105" s="22" t="s">
        <v>40</v>
      </c>
      <c r="C105" s="184" t="s">
        <v>31</v>
      </c>
      <c r="D105" s="247" t="s">
        <v>62</v>
      </c>
      <c r="E105" s="42">
        <v>1</v>
      </c>
      <c r="F105" s="243"/>
      <c r="G105" s="34"/>
      <c r="H105" s="28"/>
      <c r="I105" s="28"/>
      <c r="J105" s="29"/>
      <c r="K105" s="30"/>
      <c r="L105" s="31"/>
      <c r="M105" s="29"/>
      <c r="N105" s="29"/>
      <c r="O105" s="29"/>
      <c r="P105" s="32"/>
    </row>
    <row r="106" spans="1:16" ht="15" customHeight="1">
      <c r="A106" s="47"/>
      <c r="B106" s="17"/>
      <c r="C106" s="23" t="s">
        <v>265</v>
      </c>
      <c r="D106" s="247"/>
      <c r="E106" s="42"/>
      <c r="F106" s="243"/>
      <c r="G106" s="34"/>
      <c r="H106" s="28"/>
      <c r="I106" s="28"/>
      <c r="J106" s="29"/>
      <c r="K106" s="30"/>
      <c r="L106" s="31"/>
      <c r="M106" s="29"/>
      <c r="N106" s="29"/>
      <c r="O106" s="29"/>
      <c r="P106" s="32"/>
    </row>
    <row r="107" spans="1:16" ht="54" customHeight="1">
      <c r="A107" s="47">
        <v>84</v>
      </c>
      <c r="B107" s="22" t="s">
        <v>40</v>
      </c>
      <c r="C107" s="161" t="s">
        <v>237</v>
      </c>
      <c r="D107" s="247" t="s">
        <v>13</v>
      </c>
      <c r="E107" s="42">
        <v>1</v>
      </c>
      <c r="F107" s="243"/>
      <c r="G107" s="34"/>
      <c r="H107" s="28"/>
      <c r="I107" s="28"/>
      <c r="J107" s="29"/>
      <c r="K107" s="30"/>
      <c r="L107" s="31"/>
      <c r="M107" s="29"/>
      <c r="N107" s="29"/>
      <c r="O107" s="29"/>
      <c r="P107" s="32"/>
    </row>
    <row r="108" spans="1:16" ht="60.75" customHeight="1">
      <c r="A108" s="47">
        <f t="shared" si="1"/>
        <v>85</v>
      </c>
      <c r="B108" s="22" t="s">
        <v>40</v>
      </c>
      <c r="C108" s="161" t="s">
        <v>204</v>
      </c>
      <c r="D108" s="247" t="s">
        <v>62</v>
      </c>
      <c r="E108" s="42">
        <v>1</v>
      </c>
      <c r="F108" s="243"/>
      <c r="G108" s="34"/>
      <c r="H108" s="28"/>
      <c r="I108" s="28"/>
      <c r="J108" s="29"/>
      <c r="K108" s="30"/>
      <c r="L108" s="31"/>
      <c r="M108" s="29"/>
      <c r="N108" s="29"/>
      <c r="O108" s="29"/>
      <c r="P108" s="32"/>
    </row>
    <row r="109" spans="1:16" ht="51" customHeight="1">
      <c r="A109" s="47">
        <f t="shared" si="1"/>
        <v>86</v>
      </c>
      <c r="B109" s="22" t="s">
        <v>40</v>
      </c>
      <c r="C109" s="161" t="s">
        <v>203</v>
      </c>
      <c r="D109" s="247" t="s">
        <v>13</v>
      </c>
      <c r="E109" s="42">
        <v>6</v>
      </c>
      <c r="F109" s="243"/>
      <c r="G109" s="34"/>
      <c r="H109" s="28"/>
      <c r="I109" s="28"/>
      <c r="J109" s="29"/>
      <c r="K109" s="30"/>
      <c r="L109" s="31"/>
      <c r="M109" s="29"/>
      <c r="N109" s="29"/>
      <c r="O109" s="29"/>
      <c r="P109" s="32"/>
    </row>
    <row r="110" spans="1:16">
      <c r="A110" s="47">
        <f t="shared" si="1"/>
        <v>87</v>
      </c>
      <c r="B110" s="22"/>
      <c r="C110" s="37" t="s">
        <v>280</v>
      </c>
      <c r="D110" s="247" t="s">
        <v>13</v>
      </c>
      <c r="E110" s="42">
        <v>1</v>
      </c>
      <c r="F110" s="243"/>
      <c r="G110" s="34"/>
      <c r="H110" s="28"/>
      <c r="I110" s="28"/>
      <c r="J110" s="29"/>
      <c r="K110" s="30"/>
      <c r="L110" s="31"/>
      <c r="M110" s="29"/>
      <c r="N110" s="29"/>
      <c r="O110" s="29"/>
      <c r="P110" s="32"/>
    </row>
    <row r="111" spans="1:16" ht="38.25">
      <c r="A111" s="47">
        <f t="shared" si="1"/>
        <v>88</v>
      </c>
      <c r="B111" s="22" t="s">
        <v>40</v>
      </c>
      <c r="C111" s="35" t="s">
        <v>238</v>
      </c>
      <c r="D111" s="112" t="s">
        <v>13</v>
      </c>
      <c r="E111" s="111">
        <v>2</v>
      </c>
      <c r="F111" s="83"/>
      <c r="G111" s="83"/>
      <c r="H111" s="83"/>
      <c r="I111" s="83"/>
      <c r="J111" s="84"/>
      <c r="K111" s="84"/>
      <c r="L111" s="85"/>
      <c r="M111" s="84"/>
      <c r="N111" s="84"/>
      <c r="O111" s="84"/>
      <c r="P111" s="120"/>
    </row>
    <row r="112" spans="1:16" ht="15" customHeight="1">
      <c r="A112" s="47">
        <f t="shared" si="1"/>
        <v>89</v>
      </c>
      <c r="B112" s="22" t="s">
        <v>40</v>
      </c>
      <c r="C112" s="21" t="s">
        <v>99</v>
      </c>
      <c r="D112" s="36" t="s">
        <v>13</v>
      </c>
      <c r="E112" s="42">
        <v>2</v>
      </c>
      <c r="F112" s="83"/>
      <c r="G112" s="83"/>
      <c r="H112" s="83"/>
      <c r="I112" s="83"/>
      <c r="J112" s="84"/>
      <c r="K112" s="84"/>
      <c r="L112" s="85"/>
      <c r="M112" s="84"/>
      <c r="N112" s="84"/>
      <c r="O112" s="84"/>
      <c r="P112" s="120"/>
    </row>
    <row r="113" spans="1:16" ht="15" customHeight="1">
      <c r="A113" s="47">
        <f t="shared" si="1"/>
        <v>90</v>
      </c>
      <c r="B113" s="22" t="s">
        <v>40</v>
      </c>
      <c r="C113" s="35" t="s">
        <v>106</v>
      </c>
      <c r="D113" s="39" t="s">
        <v>36</v>
      </c>
      <c r="E113" s="43">
        <v>18</v>
      </c>
      <c r="F113" s="86"/>
      <c r="G113" s="86"/>
      <c r="H113" s="83"/>
      <c r="I113" s="83"/>
      <c r="J113" s="87"/>
      <c r="K113" s="87"/>
      <c r="L113" s="88"/>
      <c r="M113" s="87"/>
      <c r="N113" s="87"/>
      <c r="O113" s="87"/>
      <c r="P113" s="121"/>
    </row>
    <row r="114" spans="1:16" ht="15" customHeight="1">
      <c r="A114" s="47">
        <f t="shared" si="1"/>
        <v>91</v>
      </c>
      <c r="B114" s="22" t="s">
        <v>40</v>
      </c>
      <c r="C114" s="35" t="s">
        <v>98</v>
      </c>
      <c r="D114" s="39" t="s">
        <v>13</v>
      </c>
      <c r="E114" s="43">
        <v>2</v>
      </c>
      <c r="F114" s="86"/>
      <c r="G114" s="86"/>
      <c r="H114" s="83"/>
      <c r="I114" s="83"/>
      <c r="J114" s="87"/>
      <c r="K114" s="87"/>
      <c r="L114" s="88"/>
      <c r="M114" s="87"/>
      <c r="N114" s="87"/>
      <c r="O114" s="87"/>
      <c r="P114" s="121"/>
    </row>
    <row r="115" spans="1:16" ht="15" customHeight="1">
      <c r="A115" s="47">
        <f t="shared" si="1"/>
        <v>92</v>
      </c>
      <c r="B115" s="22" t="s">
        <v>40</v>
      </c>
      <c r="C115" s="35" t="s">
        <v>193</v>
      </c>
      <c r="D115" s="39" t="s">
        <v>36</v>
      </c>
      <c r="E115" s="43">
        <v>5</v>
      </c>
      <c r="F115" s="86"/>
      <c r="G115" s="86"/>
      <c r="H115" s="83"/>
      <c r="I115" s="83"/>
      <c r="J115" s="87"/>
      <c r="K115" s="87"/>
      <c r="L115" s="88"/>
      <c r="M115" s="87"/>
      <c r="N115" s="87"/>
      <c r="O115" s="87"/>
      <c r="P115" s="121"/>
    </row>
    <row r="116" spans="1:16" ht="15" customHeight="1">
      <c r="A116" s="50"/>
      <c r="B116" s="25"/>
      <c r="C116" s="23" t="s">
        <v>29</v>
      </c>
      <c r="D116" s="41"/>
      <c r="E116" s="42"/>
      <c r="F116" s="26"/>
      <c r="G116" s="26"/>
      <c r="H116" s="24"/>
      <c r="I116" s="26"/>
      <c r="J116" s="24"/>
      <c r="K116" s="24"/>
      <c r="L116" s="115"/>
      <c r="M116" s="116"/>
      <c r="N116" s="116"/>
      <c r="O116" s="116"/>
      <c r="P116" s="125"/>
    </row>
    <row r="117" spans="1:16" ht="15" customHeight="1">
      <c r="A117" s="48"/>
      <c r="B117" s="16"/>
      <c r="C117" s="324" t="s">
        <v>255</v>
      </c>
      <c r="D117" s="325"/>
      <c r="E117" s="325"/>
      <c r="F117" s="325"/>
      <c r="G117" s="325"/>
      <c r="H117" s="325"/>
      <c r="I117" s="325"/>
      <c r="J117" s="325"/>
      <c r="K117" s="326"/>
      <c r="L117" s="113"/>
      <c r="M117" s="113"/>
      <c r="N117" s="127"/>
      <c r="O117" s="113"/>
      <c r="P117" s="114"/>
    </row>
    <row r="118" spans="1:16" ht="15" customHeight="1" thickBot="1">
      <c r="A118" s="81"/>
      <c r="B118" s="82"/>
      <c r="C118" s="327" t="s">
        <v>14</v>
      </c>
      <c r="D118" s="327"/>
      <c r="E118" s="327"/>
      <c r="F118" s="327"/>
      <c r="G118" s="327"/>
      <c r="H118" s="327"/>
      <c r="I118" s="327"/>
      <c r="J118" s="327"/>
      <c r="K118" s="327"/>
      <c r="L118" s="119"/>
      <c r="M118" s="117"/>
      <c r="N118" s="117"/>
      <c r="O118" s="118"/>
      <c r="P118" s="126"/>
    </row>
    <row r="119" spans="1:16" ht="15" customHeight="1"/>
    <row r="120" spans="1:16" ht="13.5" customHeight="1">
      <c r="C120" s="252"/>
    </row>
    <row r="121" spans="1:16" ht="13.5" customHeight="1">
      <c r="C121" s="253"/>
    </row>
    <row r="122" spans="1:16" ht="13.5" customHeight="1">
      <c r="C122" s="252"/>
    </row>
    <row r="123" spans="1:16" ht="24" customHeight="1">
      <c r="A123" s="3"/>
      <c r="B123" s="3"/>
      <c r="C123" s="254"/>
      <c r="D123" s="255"/>
      <c r="E123" s="256"/>
      <c r="F123" s="254"/>
      <c r="G123" s="2"/>
      <c r="H123" s="3"/>
      <c r="I123" s="3"/>
    </row>
    <row r="124" spans="1:16" ht="24" customHeight="1"/>
    <row r="125" spans="1:16" ht="24" customHeight="1"/>
    <row r="126" spans="1:16" ht="24" customHeight="1"/>
    <row r="127" spans="1:16" ht="24" customHeight="1"/>
    <row r="128" spans="1:16" ht="24" customHeight="1"/>
    <row r="129" ht="24" customHeight="1"/>
    <row r="130" ht="24" customHeight="1"/>
  </sheetData>
  <mergeCells count="12">
    <mergeCell ref="A7:P7"/>
    <mergeCell ref="A11:P11"/>
    <mergeCell ref="F12:K12"/>
    <mergeCell ref="C117:K117"/>
    <mergeCell ref="C118:K118"/>
    <mergeCell ref="A8:P8"/>
    <mergeCell ref="A9:H9"/>
    <mergeCell ref="I9:L9"/>
    <mergeCell ref="M9:N9"/>
    <mergeCell ref="A10:I10"/>
    <mergeCell ref="J10:K10"/>
    <mergeCell ref="O10:P10"/>
  </mergeCells>
  <pageMargins left="0.55000000000000004" right="0.17" top="0.81" bottom="0.26" header="0.27" footer="0.17"/>
  <pageSetup paperSize="9" scale="91" fitToHeight="4" orientation="landscape" r:id="rId1"/>
  <headerFooter alignWithMargins="0"/>
  <rowBreaks count="2" manualBreakCount="2">
    <brk id="69" max="15" man="1"/>
    <brk id="105" max="1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zoomScale="130" zoomScaleNormal="130" zoomScaleSheetLayoutView="89" workbookViewId="0">
      <selection activeCell="A12" sqref="A12"/>
    </sheetView>
  </sheetViews>
  <sheetFormatPr defaultRowHeight="12.75"/>
  <cols>
    <col min="1" max="1" width="4.140625" style="1" customWidth="1"/>
    <col min="2" max="2" width="4.5703125" style="1" customWidth="1"/>
    <col min="3" max="3" width="40" style="249" customWidth="1"/>
    <col min="4" max="4" width="5.7109375" style="250" customWidth="1"/>
    <col min="5" max="5" width="8.42578125" style="251" customWidth="1"/>
    <col min="6" max="6" width="7.5703125" style="249" customWidth="1"/>
    <col min="7" max="7" width="7.7109375" style="1" customWidth="1"/>
    <col min="8" max="8" width="8.140625" style="1" customWidth="1"/>
    <col min="9" max="9" width="8.28515625" style="1" customWidth="1"/>
    <col min="10" max="10" width="7" style="1" customWidth="1"/>
    <col min="11" max="11" width="8.42578125" style="1" customWidth="1"/>
    <col min="12" max="12" width="9.28515625" style="1" customWidth="1"/>
    <col min="13" max="14" width="9.42578125" style="1" customWidth="1"/>
    <col min="15" max="15" width="8.7109375" style="1" customWidth="1"/>
    <col min="16" max="16" width="10" style="1" customWidth="1"/>
    <col min="17" max="17" width="9.28515625" style="1" bestFit="1" customWidth="1"/>
    <col min="18" max="16384" width="9.140625" style="1"/>
  </cols>
  <sheetData>
    <row r="1" spans="1:16">
      <c r="A1" s="3"/>
      <c r="B1" s="3"/>
      <c r="C1" s="216"/>
      <c r="D1" s="217"/>
      <c r="E1" s="218"/>
      <c r="F1" s="216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>
      <c r="A2" s="194" t="s">
        <v>274</v>
      </c>
      <c r="B2" s="200"/>
      <c r="C2" s="219"/>
      <c r="D2" s="219"/>
      <c r="E2" s="219"/>
      <c r="F2" s="219"/>
      <c r="G2" s="200"/>
      <c r="H2" s="200"/>
      <c r="I2" s="3"/>
      <c r="J2" s="3"/>
      <c r="K2" s="3"/>
      <c r="L2" s="3"/>
      <c r="M2" s="3"/>
      <c r="N2" s="3"/>
      <c r="O2" s="3"/>
      <c r="P2" s="3"/>
    </row>
    <row r="3" spans="1:16" ht="15">
      <c r="A3" s="207" t="s">
        <v>275</v>
      </c>
      <c r="B3" s="201"/>
      <c r="C3" s="220"/>
      <c r="D3" s="220"/>
      <c r="E3" s="221"/>
      <c r="F3" s="222"/>
      <c r="G3" s="202"/>
      <c r="H3" s="202"/>
      <c r="I3" s="3"/>
      <c r="J3" s="3"/>
      <c r="K3" s="3"/>
      <c r="L3" s="3"/>
      <c r="M3" s="3"/>
      <c r="N3" s="3"/>
      <c r="O3" s="3"/>
      <c r="P3" s="3"/>
    </row>
    <row r="4" spans="1:16" ht="15">
      <c r="A4" s="194" t="s">
        <v>276</v>
      </c>
      <c r="B4" s="188"/>
      <c r="C4" s="201"/>
      <c r="D4" s="201"/>
      <c r="E4" s="201"/>
      <c r="F4" s="201"/>
      <c r="G4" s="188"/>
      <c r="H4" s="188"/>
      <c r="I4" s="188"/>
      <c r="J4" s="188"/>
      <c r="K4" s="188"/>
      <c r="L4" s="188"/>
      <c r="M4" s="188"/>
      <c r="N4" s="188"/>
      <c r="O4" s="188"/>
      <c r="P4" s="188"/>
    </row>
    <row r="5" spans="1:16" ht="15">
      <c r="A5" s="194" t="s">
        <v>288</v>
      </c>
      <c r="B5" s="5"/>
      <c r="C5" s="223"/>
      <c r="D5" s="223"/>
      <c r="E5" s="223"/>
      <c r="F5" s="22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6" ht="15">
      <c r="A6" s="194" t="s">
        <v>254</v>
      </c>
      <c r="B6" s="5"/>
      <c r="C6" s="224"/>
      <c r="D6" s="225"/>
      <c r="E6" s="225"/>
      <c r="F6" s="225"/>
      <c r="G6" s="204"/>
      <c r="H6" s="204"/>
      <c r="I6" s="204"/>
      <c r="J6" s="204"/>
      <c r="K6" s="204"/>
      <c r="L6" s="204"/>
      <c r="M6" s="204"/>
      <c r="N6" s="204"/>
      <c r="O6" s="204"/>
      <c r="P6" s="204"/>
    </row>
    <row r="7" spans="1:16" ht="21">
      <c r="A7" s="319" t="s">
        <v>41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</row>
    <row r="8" spans="1:16" ht="15.75">
      <c r="A8" s="328" t="s">
        <v>239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</row>
    <row r="9" spans="1:16" ht="18.75">
      <c r="A9" s="329" t="s">
        <v>180</v>
      </c>
      <c r="B9" s="329"/>
      <c r="C9" s="330"/>
      <c r="D9" s="331"/>
      <c r="E9" s="331"/>
      <c r="F9" s="331"/>
      <c r="G9" s="331"/>
      <c r="H9" s="331"/>
      <c r="I9" s="332" t="s">
        <v>61</v>
      </c>
      <c r="J9" s="332"/>
      <c r="K9" s="332"/>
      <c r="L9" s="332"/>
      <c r="M9" s="333"/>
      <c r="N9" s="333"/>
      <c r="O9" s="6" t="s">
        <v>88</v>
      </c>
      <c r="P9" s="4"/>
    </row>
    <row r="10" spans="1:16">
      <c r="A10" s="334"/>
      <c r="B10" s="334"/>
      <c r="C10" s="334"/>
      <c r="D10" s="334"/>
      <c r="E10" s="334"/>
      <c r="F10" s="334"/>
      <c r="G10" s="334"/>
      <c r="H10" s="334"/>
      <c r="I10" s="334"/>
      <c r="J10" s="334" t="s">
        <v>1</v>
      </c>
      <c r="K10" s="334"/>
      <c r="L10" s="7" t="s">
        <v>181</v>
      </c>
      <c r="M10" s="8" t="s">
        <v>0</v>
      </c>
      <c r="N10" s="9"/>
      <c r="O10" s="335"/>
      <c r="P10" s="335"/>
    </row>
    <row r="11" spans="1:16" ht="13.5" thickBot="1">
      <c r="A11" s="320"/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</row>
    <row r="12" spans="1:16" ht="13.5" thickBot="1">
      <c r="A12" s="10" t="s">
        <v>2</v>
      </c>
      <c r="B12" s="11"/>
      <c r="C12" s="226"/>
      <c r="D12" s="227" t="s">
        <v>3</v>
      </c>
      <c r="E12" s="228" t="s">
        <v>4</v>
      </c>
      <c r="F12" s="321" t="s">
        <v>16</v>
      </c>
      <c r="G12" s="322"/>
      <c r="H12" s="322"/>
      <c r="I12" s="322"/>
      <c r="J12" s="322"/>
      <c r="K12" s="323"/>
      <c r="L12" s="186"/>
      <c r="M12" s="186"/>
      <c r="N12" s="186" t="s">
        <v>6</v>
      </c>
      <c r="O12" s="186" t="s">
        <v>5</v>
      </c>
      <c r="P12" s="187" t="s">
        <v>88</v>
      </c>
    </row>
    <row r="13" spans="1:16" ht="33.75">
      <c r="A13" s="12" t="s">
        <v>7</v>
      </c>
      <c r="B13" s="13" t="s">
        <v>35</v>
      </c>
      <c r="C13" s="229" t="s">
        <v>15</v>
      </c>
      <c r="D13" s="230" t="s">
        <v>8</v>
      </c>
      <c r="E13" s="231" t="s">
        <v>9</v>
      </c>
      <c r="F13" s="232" t="s">
        <v>17</v>
      </c>
      <c r="G13" s="10" t="s">
        <v>11</v>
      </c>
      <c r="H13" s="10" t="s">
        <v>19</v>
      </c>
      <c r="I13" s="10" t="s">
        <v>10</v>
      </c>
      <c r="J13" s="10" t="s">
        <v>20</v>
      </c>
      <c r="K13" s="10" t="s">
        <v>25</v>
      </c>
      <c r="L13" s="11" t="s">
        <v>21</v>
      </c>
      <c r="M13" s="10" t="s">
        <v>19</v>
      </c>
      <c r="N13" s="10" t="s">
        <v>10</v>
      </c>
      <c r="O13" s="10" t="s">
        <v>20</v>
      </c>
      <c r="P13" s="10" t="s">
        <v>25</v>
      </c>
    </row>
    <row r="14" spans="1:16">
      <c r="A14" s="12" t="s">
        <v>12</v>
      </c>
      <c r="B14" s="13"/>
      <c r="C14" s="229"/>
      <c r="D14" s="230"/>
      <c r="E14" s="231"/>
      <c r="F14" s="232" t="s">
        <v>26</v>
      </c>
      <c r="G14" s="12" t="s">
        <v>18</v>
      </c>
      <c r="H14" s="12" t="s">
        <v>23</v>
      </c>
      <c r="I14" s="12" t="s">
        <v>22</v>
      </c>
      <c r="J14" s="12" t="s">
        <v>24</v>
      </c>
      <c r="K14" s="12" t="s">
        <v>88</v>
      </c>
      <c r="L14" s="13" t="s">
        <v>27</v>
      </c>
      <c r="M14" s="12" t="s">
        <v>23</v>
      </c>
      <c r="N14" s="12" t="s">
        <v>22</v>
      </c>
      <c r="O14" s="12" t="s">
        <v>24</v>
      </c>
      <c r="P14" s="12" t="s">
        <v>88</v>
      </c>
    </row>
    <row r="15" spans="1:16" ht="13.5" thickBot="1">
      <c r="A15" s="14"/>
      <c r="B15" s="15"/>
      <c r="C15" s="233"/>
      <c r="D15" s="234"/>
      <c r="E15" s="235"/>
      <c r="F15" s="236" t="s">
        <v>28</v>
      </c>
      <c r="G15" s="14" t="s">
        <v>252</v>
      </c>
      <c r="H15" s="14" t="s">
        <v>88</v>
      </c>
      <c r="I15" s="14" t="s">
        <v>88</v>
      </c>
      <c r="J15" s="14" t="s">
        <v>88</v>
      </c>
      <c r="K15" s="14"/>
      <c r="L15" s="15" t="s">
        <v>28</v>
      </c>
      <c r="M15" s="14" t="s">
        <v>88</v>
      </c>
      <c r="N15" s="14" t="s">
        <v>88</v>
      </c>
      <c r="O15" s="14" t="s">
        <v>88</v>
      </c>
      <c r="P15" s="14"/>
    </row>
    <row r="16" spans="1:16" ht="13.5" thickBot="1">
      <c r="A16" s="77">
        <v>1</v>
      </c>
      <c r="B16" s="77">
        <v>2</v>
      </c>
      <c r="C16" s="237">
        <v>3</v>
      </c>
      <c r="D16" s="237">
        <v>4</v>
      </c>
      <c r="E16" s="238">
        <v>5</v>
      </c>
      <c r="F16" s="237">
        <v>6</v>
      </c>
      <c r="G16" s="77">
        <v>7</v>
      </c>
      <c r="H16" s="77">
        <v>8</v>
      </c>
      <c r="I16" s="77">
        <v>9</v>
      </c>
      <c r="J16" s="77">
        <v>10</v>
      </c>
      <c r="K16" s="77">
        <v>11</v>
      </c>
      <c r="L16" s="77">
        <v>12</v>
      </c>
      <c r="M16" s="77">
        <v>13</v>
      </c>
      <c r="N16" s="77">
        <v>14</v>
      </c>
      <c r="O16" s="77">
        <v>15</v>
      </c>
      <c r="P16" s="77">
        <v>16</v>
      </c>
    </row>
    <row r="17" spans="1:16" ht="15">
      <c r="A17" s="78"/>
      <c r="B17" s="79"/>
      <c r="C17" s="239" t="s">
        <v>240</v>
      </c>
      <c r="D17" s="240"/>
      <c r="E17" s="241"/>
      <c r="F17" s="239"/>
      <c r="G17" s="79"/>
      <c r="H17" s="79"/>
      <c r="I17" s="79"/>
      <c r="J17" s="79"/>
      <c r="K17" s="79"/>
      <c r="L17" s="79"/>
      <c r="M17" s="79"/>
      <c r="N17" s="79"/>
      <c r="O17" s="79"/>
      <c r="P17" s="80"/>
    </row>
    <row r="18" spans="1:16" ht="15">
      <c r="A18" s="45"/>
      <c r="B18" s="27"/>
      <c r="C18" s="23" t="s">
        <v>257</v>
      </c>
      <c r="D18" s="41"/>
      <c r="E18" s="42"/>
      <c r="F18" s="242"/>
      <c r="G18" s="38"/>
      <c r="H18" s="38"/>
      <c r="I18" s="38"/>
      <c r="J18" s="38"/>
      <c r="K18" s="44"/>
      <c r="L18" s="38"/>
      <c r="M18" s="38"/>
      <c r="N18" s="38"/>
      <c r="O18" s="38"/>
      <c r="P18" s="46"/>
    </row>
    <row r="19" spans="1:16" ht="15">
      <c r="A19" s="173">
        <v>1</v>
      </c>
      <c r="B19" s="133" t="s">
        <v>40</v>
      </c>
      <c r="C19" s="161" t="s">
        <v>207</v>
      </c>
      <c r="D19" s="257" t="s">
        <v>13</v>
      </c>
      <c r="E19" s="42">
        <v>2</v>
      </c>
      <c r="F19" s="258"/>
      <c r="G19" s="38"/>
      <c r="H19" s="38"/>
      <c r="I19" s="38"/>
      <c r="J19" s="38"/>
      <c r="K19" s="38"/>
      <c r="L19" s="38"/>
      <c r="M19" s="38"/>
      <c r="N19" s="38"/>
      <c r="O19" s="38"/>
      <c r="P19" s="46"/>
    </row>
    <row r="20" spans="1:16" ht="15">
      <c r="A20" s="173">
        <f>A19+1</f>
        <v>2</v>
      </c>
      <c r="B20" s="133" t="s">
        <v>40</v>
      </c>
      <c r="C20" s="161" t="s">
        <v>110</v>
      </c>
      <c r="D20" s="257" t="s">
        <v>13</v>
      </c>
      <c r="E20" s="42">
        <v>1</v>
      </c>
      <c r="F20" s="258"/>
      <c r="G20" s="38"/>
      <c r="H20" s="38"/>
      <c r="I20" s="38"/>
      <c r="J20" s="38"/>
      <c r="K20" s="38"/>
      <c r="L20" s="38"/>
      <c r="M20" s="38"/>
      <c r="N20" s="38"/>
      <c r="O20" s="38"/>
      <c r="P20" s="46"/>
    </row>
    <row r="21" spans="1:16" ht="15">
      <c r="A21" s="173">
        <f t="shared" ref="A21:A35" si="0">A20+1</f>
        <v>3</v>
      </c>
      <c r="B21" s="133" t="s">
        <v>40</v>
      </c>
      <c r="C21" s="161" t="s">
        <v>111</v>
      </c>
      <c r="D21" s="257" t="s">
        <v>13</v>
      </c>
      <c r="E21" s="42">
        <v>1</v>
      </c>
      <c r="F21" s="258"/>
      <c r="G21" s="38"/>
      <c r="H21" s="38"/>
      <c r="I21" s="38"/>
      <c r="J21" s="38"/>
      <c r="K21" s="38"/>
      <c r="L21" s="38"/>
      <c r="M21" s="38"/>
      <c r="N21" s="38"/>
      <c r="O21" s="38"/>
      <c r="P21" s="46"/>
    </row>
    <row r="22" spans="1:16" ht="15">
      <c r="A22" s="173">
        <f t="shared" si="0"/>
        <v>4</v>
      </c>
      <c r="B22" s="133" t="s">
        <v>40</v>
      </c>
      <c r="C22" s="161" t="s">
        <v>208</v>
      </c>
      <c r="D22" s="257" t="s">
        <v>42</v>
      </c>
      <c r="E22" s="42">
        <v>1</v>
      </c>
      <c r="F22" s="258"/>
      <c r="G22" s="38"/>
      <c r="H22" s="38"/>
      <c r="I22" s="38"/>
      <c r="J22" s="38"/>
      <c r="K22" s="38"/>
      <c r="L22" s="38"/>
      <c r="M22" s="38"/>
      <c r="N22" s="38"/>
      <c r="O22" s="38"/>
      <c r="P22" s="46"/>
    </row>
    <row r="23" spans="1:16" ht="15">
      <c r="A23" s="173">
        <f t="shared" si="0"/>
        <v>5</v>
      </c>
      <c r="B23" s="133" t="s">
        <v>40</v>
      </c>
      <c r="C23" s="161" t="s">
        <v>266</v>
      </c>
      <c r="D23" s="257" t="s">
        <v>42</v>
      </c>
      <c r="E23" s="42">
        <v>98</v>
      </c>
      <c r="F23" s="258"/>
      <c r="G23" s="38"/>
      <c r="H23" s="38"/>
      <c r="I23" s="38"/>
      <c r="J23" s="38"/>
      <c r="K23" s="38"/>
      <c r="L23" s="38"/>
      <c r="M23" s="38"/>
      <c r="N23" s="38"/>
      <c r="O23" s="38"/>
      <c r="P23" s="46"/>
    </row>
    <row r="24" spans="1:16" ht="15">
      <c r="A24" s="173">
        <f t="shared" si="0"/>
        <v>6</v>
      </c>
      <c r="B24" s="133" t="s">
        <v>40</v>
      </c>
      <c r="C24" s="21" t="s">
        <v>205</v>
      </c>
      <c r="D24" s="182" t="s">
        <v>42</v>
      </c>
      <c r="E24" s="42">
        <v>65</v>
      </c>
      <c r="F24" s="163"/>
      <c r="G24" s="163"/>
      <c r="H24" s="163"/>
      <c r="I24" s="164"/>
      <c r="J24" s="165"/>
      <c r="K24" s="165"/>
      <c r="L24" s="166"/>
      <c r="M24" s="165"/>
      <c r="N24" s="165"/>
      <c r="O24" s="165"/>
      <c r="P24" s="205"/>
    </row>
    <row r="25" spans="1:16" ht="15">
      <c r="A25" s="173">
        <f t="shared" si="0"/>
        <v>7</v>
      </c>
      <c r="B25" s="133" t="s">
        <v>40</v>
      </c>
      <c r="C25" s="21" t="s">
        <v>109</v>
      </c>
      <c r="D25" s="182" t="s">
        <v>42</v>
      </c>
      <c r="E25" s="42">
        <v>65</v>
      </c>
      <c r="F25" s="163"/>
      <c r="G25" s="163"/>
      <c r="H25" s="163"/>
      <c r="I25" s="164"/>
      <c r="J25" s="165"/>
      <c r="K25" s="165"/>
      <c r="L25" s="166"/>
      <c r="M25" s="165"/>
      <c r="N25" s="165"/>
      <c r="O25" s="165"/>
      <c r="P25" s="205"/>
    </row>
    <row r="26" spans="1:16" ht="15">
      <c r="A26" s="173">
        <f t="shared" si="0"/>
        <v>8</v>
      </c>
      <c r="B26" s="133" t="s">
        <v>40</v>
      </c>
      <c r="C26" s="21" t="s">
        <v>281</v>
      </c>
      <c r="D26" s="182" t="s">
        <v>13</v>
      </c>
      <c r="E26" s="42">
        <v>3</v>
      </c>
      <c r="F26" s="163"/>
      <c r="G26" s="163"/>
      <c r="H26" s="163"/>
      <c r="I26" s="164"/>
      <c r="J26" s="165"/>
      <c r="K26" s="165"/>
      <c r="L26" s="166"/>
      <c r="M26" s="165"/>
      <c r="N26" s="165"/>
      <c r="O26" s="165"/>
      <c r="P26" s="205"/>
    </row>
    <row r="27" spans="1:16" ht="15">
      <c r="A27" s="173">
        <f t="shared" si="0"/>
        <v>9</v>
      </c>
      <c r="B27" s="133" t="s">
        <v>40</v>
      </c>
      <c r="C27" s="21" t="s">
        <v>268</v>
      </c>
      <c r="D27" s="182" t="s">
        <v>36</v>
      </c>
      <c r="E27" s="42">
        <v>37</v>
      </c>
      <c r="F27" s="163"/>
      <c r="G27" s="163"/>
      <c r="H27" s="163"/>
      <c r="I27" s="164"/>
      <c r="J27" s="165"/>
      <c r="K27" s="165"/>
      <c r="L27" s="166"/>
      <c r="M27" s="165"/>
      <c r="N27" s="165"/>
      <c r="O27" s="165"/>
      <c r="P27" s="205"/>
    </row>
    <row r="28" spans="1:16" ht="25.5">
      <c r="A28" s="173">
        <f t="shared" si="0"/>
        <v>10</v>
      </c>
      <c r="B28" s="133" t="s">
        <v>40</v>
      </c>
      <c r="C28" s="21" t="s">
        <v>150</v>
      </c>
      <c r="D28" s="182" t="s">
        <v>62</v>
      </c>
      <c r="E28" s="42">
        <v>1</v>
      </c>
      <c r="F28" s="83"/>
      <c r="G28" s="83"/>
      <c r="H28" s="83"/>
      <c r="I28" s="83"/>
      <c r="J28" s="84"/>
      <c r="K28" s="84"/>
      <c r="L28" s="85"/>
      <c r="M28" s="84"/>
      <c r="N28" s="84"/>
      <c r="O28" s="84"/>
      <c r="P28" s="120"/>
    </row>
    <row r="29" spans="1:16" ht="25.5">
      <c r="A29" s="173">
        <f t="shared" si="0"/>
        <v>11</v>
      </c>
      <c r="B29" s="133" t="s">
        <v>40</v>
      </c>
      <c r="C29" s="21" t="s">
        <v>151</v>
      </c>
      <c r="D29" s="182" t="s">
        <v>13</v>
      </c>
      <c r="E29" s="42">
        <v>14</v>
      </c>
      <c r="F29" s="83"/>
      <c r="G29" s="83"/>
      <c r="H29" s="83"/>
      <c r="I29" s="83"/>
      <c r="J29" s="84"/>
      <c r="K29" s="84"/>
      <c r="L29" s="85"/>
      <c r="M29" s="84"/>
      <c r="N29" s="84"/>
      <c r="O29" s="84"/>
      <c r="P29" s="120"/>
    </row>
    <row r="30" spans="1:16" ht="15">
      <c r="A30" s="173">
        <f t="shared" si="0"/>
        <v>12</v>
      </c>
      <c r="B30" s="133" t="s">
        <v>40</v>
      </c>
      <c r="C30" s="21" t="s">
        <v>267</v>
      </c>
      <c r="D30" s="182" t="s">
        <v>62</v>
      </c>
      <c r="E30" s="42">
        <v>1</v>
      </c>
      <c r="F30" s="91"/>
      <c r="G30" s="92"/>
      <c r="H30" s="93"/>
      <c r="I30" s="93"/>
      <c r="J30" s="96"/>
      <c r="K30" s="94"/>
      <c r="L30" s="95"/>
      <c r="M30" s="94"/>
      <c r="N30" s="94"/>
      <c r="O30" s="94"/>
      <c r="P30" s="124"/>
    </row>
    <row r="31" spans="1:16" ht="25.5">
      <c r="A31" s="173">
        <f t="shared" si="0"/>
        <v>13</v>
      </c>
      <c r="B31" s="133" t="s">
        <v>40</v>
      </c>
      <c r="C31" s="37" t="s">
        <v>273</v>
      </c>
      <c r="D31" s="182" t="s">
        <v>62</v>
      </c>
      <c r="E31" s="42">
        <v>2</v>
      </c>
      <c r="F31" s="83"/>
      <c r="G31" s="83"/>
      <c r="H31" s="83"/>
      <c r="I31" s="83"/>
      <c r="J31" s="84"/>
      <c r="K31" s="84"/>
      <c r="L31" s="85"/>
      <c r="M31" s="84"/>
      <c r="N31" s="84"/>
      <c r="O31" s="84"/>
      <c r="P31" s="120"/>
    </row>
    <row r="32" spans="1:16" ht="25.5">
      <c r="A32" s="173">
        <f t="shared" si="0"/>
        <v>14</v>
      </c>
      <c r="B32" s="133" t="s">
        <v>40</v>
      </c>
      <c r="C32" s="21" t="s">
        <v>270</v>
      </c>
      <c r="D32" s="182" t="s">
        <v>62</v>
      </c>
      <c r="E32" s="42">
        <v>2</v>
      </c>
      <c r="F32" s="83"/>
      <c r="G32" s="83"/>
      <c r="H32" s="83"/>
      <c r="I32" s="83"/>
      <c r="J32" s="84"/>
      <c r="K32" s="84"/>
      <c r="L32" s="85"/>
      <c r="M32" s="84"/>
      <c r="N32" s="84"/>
      <c r="O32" s="84"/>
      <c r="P32" s="120"/>
    </row>
    <row r="33" spans="1:16" ht="25.5">
      <c r="A33" s="173">
        <f t="shared" si="0"/>
        <v>15</v>
      </c>
      <c r="B33" s="133" t="s">
        <v>40</v>
      </c>
      <c r="C33" s="21" t="s">
        <v>206</v>
      </c>
      <c r="D33" s="182" t="s">
        <v>62</v>
      </c>
      <c r="E33" s="42">
        <v>6</v>
      </c>
      <c r="F33" s="83"/>
      <c r="G33" s="83"/>
      <c r="H33" s="83"/>
      <c r="I33" s="83"/>
      <c r="J33" s="84"/>
      <c r="K33" s="84"/>
      <c r="L33" s="85"/>
      <c r="M33" s="84"/>
      <c r="N33" s="84"/>
      <c r="O33" s="84"/>
      <c r="P33" s="120"/>
    </row>
    <row r="34" spans="1:16" ht="14.25" customHeight="1">
      <c r="A34" s="173">
        <f t="shared" si="0"/>
        <v>16</v>
      </c>
      <c r="B34" s="133" t="s">
        <v>40</v>
      </c>
      <c r="C34" s="21" t="s">
        <v>89</v>
      </c>
      <c r="D34" s="182" t="s">
        <v>62</v>
      </c>
      <c r="E34" s="42">
        <v>1</v>
      </c>
      <c r="F34" s="83"/>
      <c r="G34" s="83"/>
      <c r="H34" s="83"/>
      <c r="I34" s="83"/>
      <c r="J34" s="84"/>
      <c r="K34" s="84"/>
      <c r="L34" s="85"/>
      <c r="M34" s="84"/>
      <c r="N34" s="84"/>
      <c r="O34" s="84"/>
      <c r="P34" s="120"/>
    </row>
    <row r="35" spans="1:16" ht="24.75" customHeight="1">
      <c r="A35" s="173">
        <f t="shared" si="0"/>
        <v>17</v>
      </c>
      <c r="B35" s="133" t="s">
        <v>40</v>
      </c>
      <c r="C35" s="21" t="s">
        <v>44</v>
      </c>
      <c r="D35" s="182" t="s">
        <v>45</v>
      </c>
      <c r="E35" s="42">
        <v>7</v>
      </c>
      <c r="F35" s="83"/>
      <c r="G35" s="83"/>
      <c r="H35" s="83"/>
      <c r="I35" s="83"/>
      <c r="J35" s="84"/>
      <c r="K35" s="84"/>
      <c r="L35" s="85"/>
      <c r="M35" s="84"/>
      <c r="N35" s="84"/>
      <c r="O35" s="84"/>
      <c r="P35" s="120"/>
    </row>
    <row r="36" spans="1:16" ht="15">
      <c r="A36" s="173"/>
      <c r="B36" s="133"/>
      <c r="C36" s="160" t="s">
        <v>260</v>
      </c>
      <c r="D36" s="182"/>
      <c r="E36" s="42"/>
      <c r="F36" s="159"/>
      <c r="G36" s="83"/>
      <c r="H36" s="83"/>
      <c r="I36" s="83"/>
      <c r="J36" s="84"/>
      <c r="K36" s="84"/>
      <c r="L36" s="85"/>
      <c r="M36" s="84"/>
      <c r="N36" s="84"/>
      <c r="O36" s="84"/>
      <c r="P36" s="120"/>
    </row>
    <row r="37" spans="1:16" ht="25.5">
      <c r="A37" s="173">
        <v>17</v>
      </c>
      <c r="B37" s="133" t="s">
        <v>40</v>
      </c>
      <c r="C37" s="161" t="s">
        <v>100</v>
      </c>
      <c r="D37" s="259" t="s">
        <v>82</v>
      </c>
      <c r="E37" s="42">
        <v>65</v>
      </c>
      <c r="F37" s="159"/>
      <c r="G37" s="83"/>
      <c r="H37" s="83"/>
      <c r="I37" s="83"/>
      <c r="J37" s="84"/>
      <c r="K37" s="84"/>
      <c r="L37" s="85"/>
      <c r="M37" s="84"/>
      <c r="N37" s="84"/>
      <c r="O37" s="84"/>
      <c r="P37" s="120"/>
    </row>
    <row r="38" spans="1:16" ht="15">
      <c r="A38" s="173">
        <f>A37+1</f>
        <v>18</v>
      </c>
      <c r="B38" s="133" t="s">
        <v>40</v>
      </c>
      <c r="C38" s="184" t="s">
        <v>64</v>
      </c>
      <c r="D38" s="259" t="s">
        <v>13</v>
      </c>
      <c r="E38" s="42">
        <v>181</v>
      </c>
      <c r="F38" s="159"/>
      <c r="G38" s="83"/>
      <c r="H38" s="83"/>
      <c r="I38" s="83"/>
      <c r="J38" s="84"/>
      <c r="K38" s="84"/>
      <c r="L38" s="84"/>
      <c r="M38" s="84"/>
      <c r="N38" s="84"/>
      <c r="O38" s="84"/>
      <c r="P38" s="120"/>
    </row>
    <row r="39" spans="1:16" ht="15">
      <c r="A39" s="173">
        <f t="shared" ref="A39:A101" si="1">A38+1</f>
        <v>19</v>
      </c>
      <c r="B39" s="133" t="s">
        <v>40</v>
      </c>
      <c r="C39" s="184" t="s">
        <v>101</v>
      </c>
      <c r="D39" s="259" t="s">
        <v>13</v>
      </c>
      <c r="E39" s="42">
        <v>18</v>
      </c>
      <c r="F39" s="159"/>
      <c r="G39" s="83"/>
      <c r="H39" s="83"/>
      <c r="I39" s="83"/>
      <c r="J39" s="84"/>
      <c r="K39" s="84"/>
      <c r="L39" s="84"/>
      <c r="M39" s="84"/>
      <c r="N39" s="84"/>
      <c r="O39" s="84"/>
      <c r="P39" s="120"/>
    </row>
    <row r="40" spans="1:16" ht="15">
      <c r="A40" s="173">
        <f t="shared" si="1"/>
        <v>20</v>
      </c>
      <c r="B40" s="133" t="s">
        <v>40</v>
      </c>
      <c r="C40" s="184" t="s">
        <v>102</v>
      </c>
      <c r="D40" s="259" t="s">
        <v>13</v>
      </c>
      <c r="E40" s="42">
        <v>32</v>
      </c>
      <c r="F40" s="159"/>
      <c r="G40" s="83"/>
      <c r="H40" s="83"/>
      <c r="I40" s="83"/>
      <c r="J40" s="84"/>
      <c r="K40" s="84"/>
      <c r="L40" s="85"/>
      <c r="M40" s="84"/>
      <c r="N40" s="84"/>
      <c r="O40" s="84"/>
      <c r="P40" s="120"/>
    </row>
    <row r="41" spans="1:16" ht="15">
      <c r="A41" s="173">
        <f t="shared" si="1"/>
        <v>21</v>
      </c>
      <c r="B41" s="133" t="s">
        <v>40</v>
      </c>
      <c r="C41" s="184" t="s">
        <v>103</v>
      </c>
      <c r="D41" s="259" t="s">
        <v>13</v>
      </c>
      <c r="E41" s="42">
        <v>131</v>
      </c>
      <c r="F41" s="159"/>
      <c r="G41" s="83"/>
      <c r="H41" s="83"/>
      <c r="I41" s="83"/>
      <c r="J41" s="84"/>
      <c r="K41" s="84"/>
      <c r="L41" s="85"/>
      <c r="M41" s="84"/>
      <c r="N41" s="84"/>
      <c r="O41" s="84"/>
      <c r="P41" s="120"/>
    </row>
    <row r="42" spans="1:16" ht="15">
      <c r="A42" s="173">
        <f t="shared" si="1"/>
        <v>22</v>
      </c>
      <c r="B42" s="133" t="s">
        <v>40</v>
      </c>
      <c r="C42" s="184" t="s">
        <v>104</v>
      </c>
      <c r="D42" s="259" t="s">
        <v>13</v>
      </c>
      <c r="E42" s="42">
        <v>139</v>
      </c>
      <c r="F42" s="159"/>
      <c r="G42" s="83"/>
      <c r="H42" s="83"/>
      <c r="I42" s="83"/>
      <c r="J42" s="84"/>
      <c r="K42" s="84"/>
      <c r="L42" s="85"/>
      <c r="M42" s="84"/>
      <c r="N42" s="84"/>
      <c r="O42" s="84"/>
      <c r="P42" s="120"/>
    </row>
    <row r="43" spans="1:16" ht="15">
      <c r="A43" s="173">
        <f t="shared" si="1"/>
        <v>23</v>
      </c>
      <c r="B43" s="133" t="s">
        <v>40</v>
      </c>
      <c r="C43" s="184" t="s">
        <v>69</v>
      </c>
      <c r="D43" s="259" t="s">
        <v>13</v>
      </c>
      <c r="E43" s="42">
        <v>98</v>
      </c>
      <c r="F43" s="159"/>
      <c r="G43" s="83"/>
      <c r="H43" s="83"/>
      <c r="I43" s="83"/>
      <c r="J43" s="84"/>
      <c r="K43" s="84"/>
      <c r="L43" s="85"/>
      <c r="M43" s="84"/>
      <c r="N43" s="84"/>
      <c r="O43" s="84"/>
      <c r="P43" s="120"/>
    </row>
    <row r="44" spans="1:16" ht="15">
      <c r="A44" s="173">
        <f t="shared" si="1"/>
        <v>24</v>
      </c>
      <c r="B44" s="133"/>
      <c r="C44" s="184" t="s">
        <v>31</v>
      </c>
      <c r="D44" s="259" t="s">
        <v>209</v>
      </c>
      <c r="E44" s="42">
        <v>1</v>
      </c>
      <c r="F44" s="159"/>
      <c r="G44" s="83"/>
      <c r="H44" s="83"/>
      <c r="I44" s="83"/>
      <c r="J44" s="84"/>
      <c r="K44" s="84"/>
      <c r="L44" s="85"/>
      <c r="M44" s="84"/>
      <c r="N44" s="84"/>
      <c r="O44" s="84"/>
      <c r="P44" s="120"/>
    </row>
    <row r="45" spans="1:16" ht="15">
      <c r="A45" s="173"/>
      <c r="B45" s="133"/>
      <c r="C45" s="23" t="s">
        <v>149</v>
      </c>
      <c r="D45" s="182"/>
      <c r="E45" s="42"/>
      <c r="F45" s="260"/>
      <c r="G45" s="89"/>
      <c r="H45" s="28"/>
      <c r="I45" s="28"/>
      <c r="J45" s="28"/>
      <c r="K45" s="28"/>
      <c r="L45" s="89"/>
      <c r="M45" s="28"/>
      <c r="N45" s="28"/>
      <c r="O45" s="28"/>
      <c r="P45" s="49"/>
    </row>
    <row r="46" spans="1:16" ht="38.25">
      <c r="A46" s="173">
        <v>25</v>
      </c>
      <c r="B46" s="133" t="s">
        <v>40</v>
      </c>
      <c r="C46" s="244" t="s">
        <v>50</v>
      </c>
      <c r="D46" s="261" t="s">
        <v>82</v>
      </c>
      <c r="E46" s="111">
        <v>84</v>
      </c>
      <c r="F46" s="159"/>
      <c r="G46" s="98"/>
      <c r="H46" s="83"/>
      <c r="I46" s="98"/>
      <c r="J46" s="99"/>
      <c r="K46" s="99"/>
      <c r="L46" s="100"/>
      <c r="M46" s="99"/>
      <c r="N46" s="99"/>
      <c r="O46" s="99"/>
      <c r="P46" s="122"/>
    </row>
    <row r="47" spans="1:16" ht="15">
      <c r="A47" s="173">
        <f t="shared" si="1"/>
        <v>26</v>
      </c>
      <c r="B47" s="133" t="s">
        <v>40</v>
      </c>
      <c r="C47" s="246" t="s">
        <v>39</v>
      </c>
      <c r="D47" s="259" t="s">
        <v>32</v>
      </c>
      <c r="E47" s="42">
        <f>E46*0.25</f>
        <v>21</v>
      </c>
      <c r="F47" s="159"/>
      <c r="G47" s="98"/>
      <c r="H47" s="98"/>
      <c r="I47" s="98"/>
      <c r="J47" s="99"/>
      <c r="K47" s="99"/>
      <c r="L47" s="100"/>
      <c r="M47" s="99"/>
      <c r="N47" s="84"/>
      <c r="O47" s="99"/>
      <c r="P47" s="122"/>
    </row>
    <row r="48" spans="1:16" ht="15">
      <c r="A48" s="173">
        <f t="shared" si="1"/>
        <v>27</v>
      </c>
      <c r="B48" s="133" t="s">
        <v>40</v>
      </c>
      <c r="C48" s="246" t="s">
        <v>31</v>
      </c>
      <c r="D48" s="259" t="s">
        <v>82</v>
      </c>
      <c r="E48" s="42">
        <f>E46</f>
        <v>84</v>
      </c>
      <c r="F48" s="159"/>
      <c r="G48" s="98"/>
      <c r="H48" s="98"/>
      <c r="I48" s="98"/>
      <c r="J48" s="99"/>
      <c r="K48" s="99"/>
      <c r="L48" s="100"/>
      <c r="M48" s="99"/>
      <c r="N48" s="84"/>
      <c r="O48" s="99"/>
      <c r="P48" s="122"/>
    </row>
    <row r="49" spans="1:16" ht="25.5">
      <c r="A49" s="173">
        <f t="shared" si="1"/>
        <v>28</v>
      </c>
      <c r="B49" s="133" t="s">
        <v>40</v>
      </c>
      <c r="C49" s="21" t="s">
        <v>51</v>
      </c>
      <c r="D49" s="262" t="s">
        <v>42</v>
      </c>
      <c r="E49" s="111">
        <v>108</v>
      </c>
      <c r="F49" s="159"/>
      <c r="G49" s="98"/>
      <c r="H49" s="83"/>
      <c r="I49" s="98"/>
      <c r="J49" s="99"/>
      <c r="K49" s="99"/>
      <c r="L49" s="100"/>
      <c r="M49" s="99"/>
      <c r="N49" s="99"/>
      <c r="O49" s="99"/>
      <c r="P49" s="122"/>
    </row>
    <row r="50" spans="1:16" ht="15">
      <c r="A50" s="173">
        <f t="shared" si="1"/>
        <v>29</v>
      </c>
      <c r="B50" s="133" t="s">
        <v>40</v>
      </c>
      <c r="C50" s="246" t="s">
        <v>37</v>
      </c>
      <c r="D50" s="259" t="s">
        <v>32</v>
      </c>
      <c r="E50" s="42">
        <f>E49*0.25</f>
        <v>27</v>
      </c>
      <c r="F50" s="159"/>
      <c r="G50" s="98"/>
      <c r="H50" s="98"/>
      <c r="I50" s="98"/>
      <c r="J50" s="99"/>
      <c r="K50" s="99"/>
      <c r="L50" s="100"/>
      <c r="M50" s="99"/>
      <c r="N50" s="84"/>
      <c r="O50" s="99"/>
      <c r="P50" s="122"/>
    </row>
    <row r="51" spans="1:16" ht="15">
      <c r="A51" s="173">
        <f t="shared" si="1"/>
        <v>30</v>
      </c>
      <c r="B51" s="133" t="s">
        <v>40</v>
      </c>
      <c r="C51" s="246" t="s">
        <v>38</v>
      </c>
      <c r="D51" s="182" t="s">
        <v>47</v>
      </c>
      <c r="E51" s="42">
        <f>E49/10</f>
        <v>10.8</v>
      </c>
      <c r="F51" s="83"/>
      <c r="G51" s="83"/>
      <c r="H51" s="83"/>
      <c r="I51" s="83"/>
      <c r="J51" s="84"/>
      <c r="K51" s="84"/>
      <c r="L51" s="85"/>
      <c r="M51" s="84"/>
      <c r="N51" s="84"/>
      <c r="O51" s="84"/>
      <c r="P51" s="120"/>
    </row>
    <row r="52" spans="1:16" ht="15">
      <c r="A52" s="173">
        <f t="shared" si="1"/>
        <v>31</v>
      </c>
      <c r="B52" s="133" t="s">
        <v>40</v>
      </c>
      <c r="C52" s="246" t="s">
        <v>46</v>
      </c>
      <c r="D52" s="182" t="s">
        <v>47</v>
      </c>
      <c r="E52" s="42">
        <f>E49/15</f>
        <v>7.2</v>
      </c>
      <c r="F52" s="83"/>
      <c r="G52" s="83"/>
      <c r="H52" s="83"/>
      <c r="I52" s="83"/>
      <c r="J52" s="84"/>
      <c r="K52" s="84"/>
      <c r="L52" s="85"/>
      <c r="M52" s="84"/>
      <c r="N52" s="84"/>
      <c r="O52" s="84"/>
      <c r="P52" s="120"/>
    </row>
    <row r="53" spans="1:16" ht="13.5" customHeight="1">
      <c r="A53" s="173">
        <f t="shared" si="1"/>
        <v>32</v>
      </c>
      <c r="B53" s="133" t="s">
        <v>40</v>
      </c>
      <c r="C53" s="246" t="s">
        <v>48</v>
      </c>
      <c r="D53" s="182" t="s">
        <v>43</v>
      </c>
      <c r="E53" s="42">
        <v>1</v>
      </c>
      <c r="F53" s="83"/>
      <c r="G53" s="83"/>
      <c r="H53" s="83"/>
      <c r="I53" s="83"/>
      <c r="J53" s="84"/>
      <c r="K53" s="84"/>
      <c r="L53" s="85"/>
      <c r="M53" s="84"/>
      <c r="N53" s="84"/>
      <c r="O53" s="84"/>
      <c r="P53" s="120"/>
    </row>
    <row r="54" spans="1:16" ht="14.25" customHeight="1">
      <c r="A54" s="173">
        <f t="shared" si="1"/>
        <v>33</v>
      </c>
      <c r="B54" s="133" t="s">
        <v>40</v>
      </c>
      <c r="C54" s="246" t="s">
        <v>49</v>
      </c>
      <c r="D54" s="259" t="s">
        <v>82</v>
      </c>
      <c r="E54" s="42">
        <f>E49</f>
        <v>108</v>
      </c>
      <c r="F54" s="159"/>
      <c r="G54" s="98"/>
      <c r="H54" s="98"/>
      <c r="I54" s="98"/>
      <c r="J54" s="99"/>
      <c r="K54" s="99"/>
      <c r="L54" s="100"/>
      <c r="M54" s="99"/>
      <c r="N54" s="84"/>
      <c r="O54" s="99"/>
      <c r="P54" s="122"/>
    </row>
    <row r="55" spans="1:16" ht="15">
      <c r="A55" s="173">
        <f t="shared" si="1"/>
        <v>34</v>
      </c>
      <c r="B55" s="133" t="s">
        <v>40</v>
      </c>
      <c r="C55" s="21" t="s">
        <v>52</v>
      </c>
      <c r="D55" s="259" t="s">
        <v>82</v>
      </c>
      <c r="E55" s="42">
        <v>10</v>
      </c>
      <c r="F55" s="159"/>
      <c r="G55" s="98"/>
      <c r="H55" s="83"/>
      <c r="I55" s="98"/>
      <c r="J55" s="99"/>
      <c r="K55" s="99"/>
      <c r="L55" s="100"/>
      <c r="M55" s="99"/>
      <c r="N55" s="99"/>
      <c r="O55" s="99"/>
      <c r="P55" s="122"/>
    </row>
    <row r="56" spans="1:16" ht="15">
      <c r="A56" s="173">
        <f t="shared" si="1"/>
        <v>35</v>
      </c>
      <c r="B56" s="133" t="s">
        <v>40</v>
      </c>
      <c r="C56" s="246" t="s">
        <v>37</v>
      </c>
      <c r="D56" s="182" t="s">
        <v>32</v>
      </c>
      <c r="E56" s="42">
        <v>2.5</v>
      </c>
      <c r="F56" s="159"/>
      <c r="G56" s="98"/>
      <c r="H56" s="98"/>
      <c r="I56" s="98"/>
      <c r="J56" s="99"/>
      <c r="K56" s="99"/>
      <c r="L56" s="100"/>
      <c r="M56" s="99"/>
      <c r="N56" s="84"/>
      <c r="O56" s="99"/>
      <c r="P56" s="122"/>
    </row>
    <row r="57" spans="1:16" ht="15">
      <c r="A57" s="173">
        <f t="shared" si="1"/>
        <v>36</v>
      </c>
      <c r="B57" s="133" t="s">
        <v>40</v>
      </c>
      <c r="C57" s="21" t="s">
        <v>114</v>
      </c>
      <c r="D57" s="259" t="s">
        <v>82</v>
      </c>
      <c r="E57" s="42">
        <f>E55</f>
        <v>10</v>
      </c>
      <c r="F57" s="159"/>
      <c r="G57" s="98"/>
      <c r="H57" s="83"/>
      <c r="I57" s="98"/>
      <c r="J57" s="99"/>
      <c r="K57" s="99"/>
      <c r="L57" s="100"/>
      <c r="M57" s="99"/>
      <c r="N57" s="99"/>
      <c r="O57" s="99"/>
      <c r="P57" s="122"/>
    </row>
    <row r="58" spans="1:16" ht="25.5">
      <c r="A58" s="173">
        <f t="shared" si="1"/>
        <v>37</v>
      </c>
      <c r="B58" s="133" t="s">
        <v>40</v>
      </c>
      <c r="C58" s="246" t="s">
        <v>54</v>
      </c>
      <c r="D58" s="262" t="s">
        <v>32</v>
      </c>
      <c r="E58" s="111">
        <f>E57*0.4</f>
        <v>4</v>
      </c>
      <c r="F58" s="159"/>
      <c r="G58" s="98"/>
      <c r="H58" s="98"/>
      <c r="I58" s="98"/>
      <c r="J58" s="99"/>
      <c r="K58" s="99"/>
      <c r="L58" s="100"/>
      <c r="M58" s="99"/>
      <c r="N58" s="84"/>
      <c r="O58" s="99"/>
      <c r="P58" s="122"/>
    </row>
    <row r="59" spans="1:16" ht="15">
      <c r="A59" s="173">
        <f t="shared" si="1"/>
        <v>38</v>
      </c>
      <c r="B59" s="133" t="s">
        <v>40</v>
      </c>
      <c r="C59" s="263" t="s">
        <v>152</v>
      </c>
      <c r="D59" s="262" t="s">
        <v>42</v>
      </c>
      <c r="E59" s="111">
        <v>98</v>
      </c>
      <c r="F59" s="159"/>
      <c r="G59" s="98"/>
      <c r="H59" s="98"/>
      <c r="I59" s="98"/>
      <c r="J59" s="99"/>
      <c r="K59" s="168"/>
      <c r="L59" s="100"/>
      <c r="M59" s="99"/>
      <c r="N59" s="84"/>
      <c r="O59" s="99"/>
      <c r="P59" s="122"/>
    </row>
    <row r="60" spans="1:16" ht="15">
      <c r="A60" s="173">
        <f t="shared" si="1"/>
        <v>39</v>
      </c>
      <c r="B60" s="133" t="s">
        <v>40</v>
      </c>
      <c r="C60" s="246" t="s">
        <v>210</v>
      </c>
      <c r="D60" s="264" t="s">
        <v>42</v>
      </c>
      <c r="E60" s="265">
        <v>98</v>
      </c>
      <c r="F60" s="266"/>
      <c r="G60" s="181"/>
      <c r="H60" s="181"/>
      <c r="I60" s="181"/>
      <c r="J60" s="181"/>
      <c r="K60" s="181"/>
      <c r="L60" s="181"/>
      <c r="M60" s="181"/>
      <c r="N60" s="181"/>
      <c r="O60" s="181"/>
      <c r="P60" s="206"/>
    </row>
    <row r="61" spans="1:16" s="180" customFormat="1" ht="15">
      <c r="A61" s="173">
        <f t="shared" si="1"/>
        <v>40</v>
      </c>
      <c r="B61" s="133" t="s">
        <v>40</v>
      </c>
      <c r="C61" s="246" t="s">
        <v>154</v>
      </c>
      <c r="D61" s="267" t="s">
        <v>42</v>
      </c>
      <c r="E61" s="268">
        <v>98</v>
      </c>
      <c r="F61" s="269"/>
      <c r="G61" s="174"/>
      <c r="H61" s="174"/>
      <c r="I61" s="174"/>
      <c r="J61" s="175"/>
      <c r="K61" s="176"/>
      <c r="L61" s="177"/>
      <c r="M61" s="175"/>
      <c r="N61" s="178"/>
      <c r="O61" s="175"/>
      <c r="P61" s="179"/>
    </row>
    <row r="62" spans="1:16" ht="25.5">
      <c r="A62" s="173">
        <f t="shared" si="1"/>
        <v>41</v>
      </c>
      <c r="B62" s="133" t="s">
        <v>40</v>
      </c>
      <c r="C62" s="263" t="s">
        <v>211</v>
      </c>
      <c r="D62" s="267" t="s">
        <v>42</v>
      </c>
      <c r="E62" s="268">
        <v>98</v>
      </c>
      <c r="F62" s="159"/>
      <c r="G62" s="98"/>
      <c r="H62" s="98"/>
      <c r="I62" s="98"/>
      <c r="J62" s="99"/>
      <c r="K62" s="168"/>
      <c r="L62" s="100"/>
      <c r="M62" s="99"/>
      <c r="N62" s="84"/>
      <c r="O62" s="99"/>
      <c r="P62" s="122"/>
    </row>
    <row r="63" spans="1:16" ht="15">
      <c r="A63" s="173"/>
      <c r="B63" s="133"/>
      <c r="C63" s="23" t="s">
        <v>263</v>
      </c>
      <c r="D63" s="182"/>
      <c r="E63" s="42"/>
      <c r="F63" s="260"/>
      <c r="G63" s="89"/>
      <c r="H63" s="28"/>
      <c r="I63" s="28"/>
      <c r="J63" s="29"/>
      <c r="K63" s="30"/>
      <c r="L63" s="90"/>
      <c r="M63" s="29"/>
      <c r="N63" s="29"/>
      <c r="O63" s="29"/>
      <c r="P63" s="32"/>
    </row>
    <row r="64" spans="1:16" ht="38.25">
      <c r="A64" s="173">
        <v>42</v>
      </c>
      <c r="B64" s="139" t="s">
        <v>40</v>
      </c>
      <c r="C64" s="270" t="s">
        <v>212</v>
      </c>
      <c r="D64" s="271" t="s">
        <v>83</v>
      </c>
      <c r="E64" s="129">
        <v>13</v>
      </c>
      <c r="F64" s="105"/>
      <c r="G64" s="106"/>
      <c r="H64" s="107"/>
      <c r="I64" s="83"/>
      <c r="J64" s="108"/>
      <c r="K64" s="108"/>
      <c r="L64" s="109"/>
      <c r="M64" s="108"/>
      <c r="N64" s="108"/>
      <c r="O64" s="108"/>
      <c r="P64" s="123"/>
    </row>
    <row r="65" spans="1:16" ht="25.5">
      <c r="A65" s="173">
        <f t="shared" si="1"/>
        <v>43</v>
      </c>
      <c r="B65" s="133" t="s">
        <v>40</v>
      </c>
      <c r="C65" s="272" t="s">
        <v>115</v>
      </c>
      <c r="D65" s="273" t="s">
        <v>42</v>
      </c>
      <c r="E65" s="129">
        <v>65</v>
      </c>
      <c r="F65" s="274"/>
      <c r="G65" s="101"/>
      <c r="H65" s="102"/>
      <c r="I65" s="83"/>
      <c r="J65" s="103"/>
      <c r="K65" s="84"/>
      <c r="L65" s="104"/>
      <c r="M65" s="103"/>
      <c r="N65" s="84"/>
      <c r="O65" s="103"/>
      <c r="P65" s="120"/>
    </row>
    <row r="66" spans="1:16" ht="15">
      <c r="A66" s="173">
        <f t="shared" si="1"/>
        <v>44</v>
      </c>
      <c r="B66" s="133" t="s">
        <v>40</v>
      </c>
      <c r="C66" s="275" t="s">
        <v>116</v>
      </c>
      <c r="D66" s="273" t="s">
        <v>42</v>
      </c>
      <c r="E66" s="129">
        <v>65</v>
      </c>
      <c r="F66" s="274"/>
      <c r="G66" s="101"/>
      <c r="H66" s="102"/>
      <c r="I66" s="83"/>
      <c r="J66" s="103"/>
      <c r="K66" s="84"/>
      <c r="L66" s="104"/>
      <c r="M66" s="103"/>
      <c r="N66" s="84"/>
      <c r="O66" s="103"/>
      <c r="P66" s="120"/>
    </row>
    <row r="67" spans="1:16" ht="15">
      <c r="A67" s="173">
        <f t="shared" si="1"/>
        <v>45</v>
      </c>
      <c r="B67" s="133" t="s">
        <v>40</v>
      </c>
      <c r="C67" s="275" t="s">
        <v>31</v>
      </c>
      <c r="D67" s="273" t="s">
        <v>42</v>
      </c>
      <c r="E67" s="129">
        <v>65</v>
      </c>
      <c r="F67" s="276"/>
      <c r="G67" s="169"/>
      <c r="H67" s="170"/>
      <c r="I67" s="106"/>
      <c r="J67" s="171"/>
      <c r="K67" s="108"/>
      <c r="L67" s="172"/>
      <c r="M67" s="171"/>
      <c r="N67" s="108"/>
      <c r="O67" s="171"/>
      <c r="P67" s="120"/>
    </row>
    <row r="68" spans="1:16" ht="25.5">
      <c r="A68" s="173">
        <f t="shared" si="1"/>
        <v>46</v>
      </c>
      <c r="B68" s="139" t="s">
        <v>40</v>
      </c>
      <c r="C68" s="277" t="s">
        <v>117</v>
      </c>
      <c r="D68" s="278" t="s">
        <v>83</v>
      </c>
      <c r="E68" s="140">
        <v>65</v>
      </c>
      <c r="F68" s="105"/>
      <c r="G68" s="106"/>
      <c r="H68" s="107"/>
      <c r="I68" s="106"/>
      <c r="J68" s="108"/>
      <c r="K68" s="108"/>
      <c r="L68" s="109"/>
      <c r="M68" s="108"/>
      <c r="N68" s="108"/>
      <c r="O68" s="108"/>
      <c r="P68" s="120"/>
    </row>
    <row r="69" spans="1:16" ht="15">
      <c r="A69" s="173">
        <f t="shared" si="1"/>
        <v>47</v>
      </c>
      <c r="B69" s="133" t="s">
        <v>40</v>
      </c>
      <c r="C69" s="279" t="s">
        <v>118</v>
      </c>
      <c r="D69" s="280" t="s">
        <v>33</v>
      </c>
      <c r="E69" s="140">
        <v>416</v>
      </c>
      <c r="F69" s="274"/>
      <c r="G69" s="101"/>
      <c r="H69" s="102"/>
      <c r="I69" s="83"/>
      <c r="J69" s="103"/>
      <c r="K69" s="84"/>
      <c r="L69" s="104"/>
      <c r="M69" s="103"/>
      <c r="N69" s="84"/>
      <c r="O69" s="103"/>
      <c r="P69" s="120"/>
    </row>
    <row r="70" spans="1:16" ht="15">
      <c r="A70" s="173">
        <f t="shared" si="1"/>
        <v>48</v>
      </c>
      <c r="B70" s="133" t="s">
        <v>40</v>
      </c>
      <c r="C70" s="275" t="s">
        <v>31</v>
      </c>
      <c r="D70" s="280" t="s">
        <v>62</v>
      </c>
      <c r="E70" s="140">
        <v>1</v>
      </c>
      <c r="F70" s="281"/>
      <c r="G70" s="101"/>
      <c r="H70" s="102"/>
      <c r="I70" s="83"/>
      <c r="J70" s="103"/>
      <c r="K70" s="84"/>
      <c r="L70" s="104"/>
      <c r="M70" s="103"/>
      <c r="N70" s="84"/>
      <c r="O70" s="171"/>
      <c r="P70" s="120"/>
    </row>
    <row r="71" spans="1:16" ht="25.5">
      <c r="A71" s="173">
        <f t="shared" si="1"/>
        <v>49</v>
      </c>
      <c r="B71" s="139" t="s">
        <v>40</v>
      </c>
      <c r="C71" s="282" t="s">
        <v>90</v>
      </c>
      <c r="D71" s="278" t="s">
        <v>83</v>
      </c>
      <c r="E71" s="140">
        <f>E68</f>
        <v>65</v>
      </c>
      <c r="F71" s="83"/>
      <c r="G71" s="83"/>
      <c r="H71" s="83"/>
      <c r="I71" s="83"/>
      <c r="J71" s="84"/>
      <c r="K71" s="84"/>
      <c r="L71" s="85"/>
      <c r="M71" s="84"/>
      <c r="N71" s="84"/>
      <c r="O71" s="108"/>
      <c r="P71" s="120"/>
    </row>
    <row r="72" spans="1:16" ht="25.5">
      <c r="A72" s="173">
        <f t="shared" si="1"/>
        <v>50</v>
      </c>
      <c r="B72" s="133" t="s">
        <v>40</v>
      </c>
      <c r="C72" s="279" t="s">
        <v>213</v>
      </c>
      <c r="D72" s="283" t="s">
        <v>42</v>
      </c>
      <c r="E72" s="129">
        <f>E71*1.1</f>
        <v>71.5</v>
      </c>
      <c r="F72" s="274"/>
      <c r="G72" s="101"/>
      <c r="H72" s="102"/>
      <c r="I72" s="83"/>
      <c r="J72" s="103"/>
      <c r="K72" s="84"/>
      <c r="L72" s="104"/>
      <c r="M72" s="103"/>
      <c r="N72" s="84"/>
      <c r="O72" s="103"/>
      <c r="P72" s="120"/>
    </row>
    <row r="73" spans="1:16" ht="15">
      <c r="A73" s="173">
        <f t="shared" si="1"/>
        <v>51</v>
      </c>
      <c r="B73" s="133" t="s">
        <v>40</v>
      </c>
      <c r="C73" s="279" t="s">
        <v>55</v>
      </c>
      <c r="D73" s="283" t="s">
        <v>56</v>
      </c>
      <c r="E73" s="129">
        <f>E71*0.81</f>
        <v>52.65</v>
      </c>
      <c r="F73" s="274"/>
      <c r="G73" s="101"/>
      <c r="H73" s="102"/>
      <c r="I73" s="83"/>
      <c r="J73" s="103"/>
      <c r="K73" s="84"/>
      <c r="L73" s="104"/>
      <c r="M73" s="103"/>
      <c r="N73" s="84"/>
      <c r="O73" s="103"/>
      <c r="P73" s="120"/>
    </row>
    <row r="74" spans="1:16" ht="15">
      <c r="A74" s="173">
        <f t="shared" si="1"/>
        <v>52</v>
      </c>
      <c r="B74" s="133" t="s">
        <v>40</v>
      </c>
      <c r="C74" s="279" t="s">
        <v>57</v>
      </c>
      <c r="D74" s="283" t="s">
        <v>13</v>
      </c>
      <c r="E74" s="284">
        <v>2.95</v>
      </c>
      <c r="F74" s="274"/>
      <c r="G74" s="101"/>
      <c r="H74" s="102"/>
      <c r="I74" s="83"/>
      <c r="J74" s="103"/>
      <c r="K74" s="84"/>
      <c r="L74" s="104"/>
      <c r="M74" s="103"/>
      <c r="N74" s="84"/>
      <c r="O74" s="103"/>
      <c r="P74" s="120"/>
    </row>
    <row r="75" spans="1:16" ht="25.5">
      <c r="A75" s="173">
        <f t="shared" si="1"/>
        <v>53</v>
      </c>
      <c r="B75" s="133" t="s">
        <v>40</v>
      </c>
      <c r="C75" s="275" t="s">
        <v>58</v>
      </c>
      <c r="D75" s="285" t="s">
        <v>42</v>
      </c>
      <c r="E75" s="286">
        <f>E71</f>
        <v>65</v>
      </c>
      <c r="F75" s="274"/>
      <c r="G75" s="101"/>
      <c r="H75" s="102"/>
      <c r="I75" s="83"/>
      <c r="J75" s="103"/>
      <c r="K75" s="84"/>
      <c r="L75" s="104"/>
      <c r="M75" s="103"/>
      <c r="N75" s="84"/>
      <c r="O75" s="103"/>
      <c r="P75" s="120"/>
    </row>
    <row r="76" spans="1:16" ht="15">
      <c r="A76" s="173">
        <f t="shared" si="1"/>
        <v>54</v>
      </c>
      <c r="B76" s="139" t="s">
        <v>40</v>
      </c>
      <c r="C76" s="287" t="s">
        <v>34</v>
      </c>
      <c r="D76" s="271" t="s">
        <v>36</v>
      </c>
      <c r="E76" s="129">
        <v>37</v>
      </c>
      <c r="F76" s="105"/>
      <c r="G76" s="106"/>
      <c r="H76" s="107"/>
      <c r="I76" s="83"/>
      <c r="J76" s="84"/>
      <c r="K76" s="108"/>
      <c r="L76" s="109"/>
      <c r="M76" s="108"/>
      <c r="N76" s="84"/>
      <c r="O76" s="108"/>
      <c r="P76" s="123"/>
    </row>
    <row r="77" spans="1:16" ht="15">
      <c r="A77" s="173">
        <f t="shared" si="1"/>
        <v>55</v>
      </c>
      <c r="B77" s="133" t="s">
        <v>40</v>
      </c>
      <c r="C77" s="288" t="s">
        <v>59</v>
      </c>
      <c r="D77" s="271" t="s">
        <v>36</v>
      </c>
      <c r="E77" s="129">
        <f>E76</f>
        <v>37</v>
      </c>
      <c r="F77" s="274"/>
      <c r="G77" s="101"/>
      <c r="H77" s="102"/>
      <c r="I77" s="83"/>
      <c r="J77" s="103"/>
      <c r="K77" s="84"/>
      <c r="L77" s="104"/>
      <c r="M77" s="103"/>
      <c r="N77" s="84"/>
      <c r="O77" s="103"/>
      <c r="P77" s="120"/>
    </row>
    <row r="78" spans="1:16" ht="15">
      <c r="A78" s="173">
        <f t="shared" si="1"/>
        <v>56</v>
      </c>
      <c r="B78" s="133" t="s">
        <v>40</v>
      </c>
      <c r="C78" s="288" t="s">
        <v>60</v>
      </c>
      <c r="D78" s="271" t="s">
        <v>36</v>
      </c>
      <c r="E78" s="129">
        <f>E76</f>
        <v>37</v>
      </c>
      <c r="F78" s="274"/>
      <c r="G78" s="101"/>
      <c r="H78" s="102"/>
      <c r="I78" s="83"/>
      <c r="J78" s="103"/>
      <c r="K78" s="84"/>
      <c r="L78" s="104"/>
      <c r="M78" s="103"/>
      <c r="N78" s="84"/>
      <c r="O78" s="103"/>
      <c r="P78" s="120"/>
    </row>
    <row r="79" spans="1:16" ht="15">
      <c r="A79" s="173">
        <f t="shared" si="1"/>
        <v>57</v>
      </c>
      <c r="B79" s="133" t="s">
        <v>40</v>
      </c>
      <c r="C79" s="270" t="s">
        <v>214</v>
      </c>
      <c r="D79" s="271" t="s">
        <v>36</v>
      </c>
      <c r="E79" s="129">
        <v>2</v>
      </c>
      <c r="F79" s="274"/>
      <c r="G79" s="101"/>
      <c r="H79" s="102"/>
      <c r="I79" s="83"/>
      <c r="J79" s="103"/>
      <c r="K79" s="158"/>
      <c r="L79" s="104"/>
      <c r="M79" s="103"/>
      <c r="N79" s="84"/>
      <c r="O79" s="103"/>
      <c r="P79" s="120"/>
    </row>
    <row r="80" spans="1:16" ht="15">
      <c r="A80" s="173"/>
      <c r="B80" s="133"/>
      <c r="C80" s="23" t="s">
        <v>264</v>
      </c>
      <c r="D80" s="259"/>
      <c r="E80" s="42"/>
      <c r="F80" s="260"/>
      <c r="G80" s="89"/>
      <c r="H80" s="28"/>
      <c r="I80" s="28"/>
      <c r="J80" s="29"/>
      <c r="K80" s="30"/>
      <c r="L80" s="90"/>
      <c r="M80" s="29"/>
      <c r="N80" s="29"/>
      <c r="O80" s="29"/>
      <c r="P80" s="32"/>
    </row>
    <row r="81" spans="1:16" ht="25.5">
      <c r="A81" s="173">
        <v>58</v>
      </c>
      <c r="B81" s="133" t="s">
        <v>40</v>
      </c>
      <c r="C81" s="161" t="s">
        <v>282</v>
      </c>
      <c r="D81" s="259" t="s">
        <v>13</v>
      </c>
      <c r="E81" s="42">
        <v>1</v>
      </c>
      <c r="F81" s="289"/>
      <c r="G81" s="208"/>
      <c r="H81" s="209"/>
      <c r="I81" s="210"/>
      <c r="J81" s="211"/>
      <c r="K81" s="212"/>
      <c r="L81" s="213"/>
      <c r="M81" s="214"/>
      <c r="N81" s="211"/>
      <c r="O81" s="214"/>
      <c r="P81" s="215"/>
    </row>
    <row r="82" spans="1:16" ht="15">
      <c r="A82" s="173">
        <f t="shared" si="1"/>
        <v>59</v>
      </c>
      <c r="B82" s="133" t="s">
        <v>40</v>
      </c>
      <c r="C82" s="21" t="s">
        <v>91</v>
      </c>
      <c r="D82" s="182" t="s">
        <v>62</v>
      </c>
      <c r="E82" s="42">
        <v>6</v>
      </c>
      <c r="F82" s="105"/>
      <c r="G82" s="106"/>
      <c r="H82" s="107"/>
      <c r="I82" s="167"/>
      <c r="J82" s="153"/>
      <c r="K82" s="108"/>
      <c r="L82" s="109"/>
      <c r="M82" s="108"/>
      <c r="N82" s="153"/>
      <c r="O82" s="108"/>
      <c r="P82" s="123"/>
    </row>
    <row r="83" spans="1:16" ht="15">
      <c r="A83" s="173">
        <f t="shared" si="1"/>
        <v>60</v>
      </c>
      <c r="B83" s="133" t="s">
        <v>40</v>
      </c>
      <c r="C83" s="184" t="s">
        <v>105</v>
      </c>
      <c r="D83" s="182" t="s">
        <v>36</v>
      </c>
      <c r="E83" s="42">
        <v>20</v>
      </c>
      <c r="F83" s="83"/>
      <c r="G83" s="83"/>
      <c r="H83" s="83"/>
      <c r="I83" s="83"/>
      <c r="J83" s="84"/>
      <c r="K83" s="84"/>
      <c r="L83" s="85"/>
      <c r="M83" s="84"/>
      <c r="N83" s="84"/>
      <c r="O83" s="84"/>
      <c r="P83" s="120"/>
    </row>
    <row r="84" spans="1:16" ht="23.25" customHeight="1">
      <c r="A84" s="173">
        <f t="shared" si="1"/>
        <v>61</v>
      </c>
      <c r="B84" s="133" t="s">
        <v>40</v>
      </c>
      <c r="C84" s="184" t="s">
        <v>283</v>
      </c>
      <c r="D84" s="182" t="s">
        <v>13</v>
      </c>
      <c r="E84" s="42">
        <v>3</v>
      </c>
      <c r="F84" s="83"/>
      <c r="G84" s="86"/>
      <c r="H84" s="83"/>
      <c r="I84" s="83"/>
      <c r="J84" s="84"/>
      <c r="K84" s="84"/>
      <c r="L84" s="85"/>
      <c r="M84" s="84"/>
      <c r="N84" s="84"/>
      <c r="O84" s="84"/>
      <c r="P84" s="120"/>
    </row>
    <row r="85" spans="1:16" ht="12.75" customHeight="1">
      <c r="A85" s="173">
        <f t="shared" si="1"/>
        <v>62</v>
      </c>
      <c r="B85" s="133" t="s">
        <v>40</v>
      </c>
      <c r="C85" s="184" t="s">
        <v>92</v>
      </c>
      <c r="D85" s="182" t="s">
        <v>13</v>
      </c>
      <c r="E85" s="42">
        <v>3</v>
      </c>
      <c r="F85" s="83"/>
      <c r="G85" s="86"/>
      <c r="H85" s="83"/>
      <c r="I85" s="83"/>
      <c r="J85" s="84"/>
      <c r="K85" s="84"/>
      <c r="L85" s="85"/>
      <c r="M85" s="84"/>
      <c r="N85" s="84"/>
      <c r="O85" s="84"/>
      <c r="P85" s="120"/>
    </row>
    <row r="86" spans="1:16" s="157" customFormat="1" ht="12" customHeight="1">
      <c r="A86" s="173">
        <f t="shared" si="1"/>
        <v>63</v>
      </c>
      <c r="B86" s="133" t="s">
        <v>40</v>
      </c>
      <c r="C86" s="184" t="s">
        <v>93</v>
      </c>
      <c r="D86" s="182" t="s">
        <v>13</v>
      </c>
      <c r="E86" s="42">
        <v>3</v>
      </c>
      <c r="F86" s="154"/>
      <c r="G86" s="86"/>
      <c r="H86" s="154"/>
      <c r="I86" s="83"/>
      <c r="J86" s="155"/>
      <c r="K86" s="84"/>
      <c r="L86" s="156"/>
      <c r="M86" s="155"/>
      <c r="N86" s="84"/>
      <c r="O86" s="84"/>
      <c r="P86" s="120"/>
    </row>
    <row r="87" spans="1:16" s="157" customFormat="1" ht="12.75" customHeight="1">
      <c r="A87" s="173">
        <f t="shared" si="1"/>
        <v>64</v>
      </c>
      <c r="B87" s="133" t="s">
        <v>40</v>
      </c>
      <c r="C87" s="184" t="s">
        <v>94</v>
      </c>
      <c r="D87" s="182" t="s">
        <v>13</v>
      </c>
      <c r="E87" s="42">
        <v>3</v>
      </c>
      <c r="F87" s="154"/>
      <c r="G87" s="86"/>
      <c r="H87" s="154"/>
      <c r="I87" s="83"/>
      <c r="J87" s="155"/>
      <c r="K87" s="84"/>
      <c r="L87" s="156"/>
      <c r="M87" s="155"/>
      <c r="N87" s="84"/>
      <c r="O87" s="84"/>
      <c r="P87" s="120"/>
    </row>
    <row r="88" spans="1:16" s="157" customFormat="1" ht="12.75" customHeight="1">
      <c r="A88" s="173">
        <f t="shared" si="1"/>
        <v>65</v>
      </c>
      <c r="B88" s="133" t="s">
        <v>40</v>
      </c>
      <c r="C88" s="184" t="s">
        <v>216</v>
      </c>
      <c r="D88" s="182" t="s">
        <v>96</v>
      </c>
      <c r="E88" s="42">
        <v>3</v>
      </c>
      <c r="F88" s="154"/>
      <c r="G88" s="86"/>
      <c r="H88" s="154"/>
      <c r="I88" s="83"/>
      <c r="J88" s="155"/>
      <c r="K88" s="84"/>
      <c r="L88" s="156"/>
      <c r="M88" s="155"/>
      <c r="N88" s="84"/>
      <c r="O88" s="84"/>
      <c r="P88" s="120"/>
    </row>
    <row r="89" spans="1:16" s="157" customFormat="1" ht="57.75" customHeight="1">
      <c r="A89" s="173">
        <f t="shared" si="1"/>
        <v>66</v>
      </c>
      <c r="B89" s="133" t="s">
        <v>40</v>
      </c>
      <c r="C89" s="21" t="s">
        <v>217</v>
      </c>
      <c r="D89" s="182" t="s">
        <v>62</v>
      </c>
      <c r="E89" s="42">
        <v>2</v>
      </c>
      <c r="F89" s="154"/>
      <c r="G89" s="86"/>
      <c r="H89" s="154"/>
      <c r="I89" s="83"/>
      <c r="J89" s="155"/>
      <c r="K89" s="84"/>
      <c r="L89" s="156"/>
      <c r="M89" s="155"/>
      <c r="N89" s="84"/>
      <c r="O89" s="84"/>
      <c r="P89" s="120"/>
    </row>
    <row r="90" spans="1:16" s="157" customFormat="1" ht="108" customHeight="1">
      <c r="A90" s="173">
        <f t="shared" si="1"/>
        <v>67</v>
      </c>
      <c r="B90" s="133"/>
      <c r="C90" s="290" t="s">
        <v>215</v>
      </c>
      <c r="D90" s="182" t="s">
        <v>62</v>
      </c>
      <c r="E90" s="42">
        <v>1</v>
      </c>
      <c r="F90" s="154"/>
      <c r="G90" s="86"/>
      <c r="H90" s="154"/>
      <c r="I90" s="83"/>
      <c r="J90" s="155"/>
      <c r="K90" s="84"/>
      <c r="L90" s="156"/>
      <c r="M90" s="155"/>
      <c r="N90" s="84"/>
      <c r="O90" s="84"/>
      <c r="P90" s="120"/>
    </row>
    <row r="91" spans="1:16" s="157" customFormat="1" ht="48" customHeight="1">
      <c r="A91" s="173">
        <f t="shared" si="1"/>
        <v>68</v>
      </c>
      <c r="B91" s="133"/>
      <c r="C91" s="161" t="s">
        <v>284</v>
      </c>
      <c r="D91" s="182" t="s">
        <v>13</v>
      </c>
      <c r="E91" s="42">
        <v>1</v>
      </c>
      <c r="F91" s="154"/>
      <c r="G91" s="86"/>
      <c r="H91" s="154"/>
      <c r="I91" s="83"/>
      <c r="J91" s="155"/>
      <c r="K91" s="84"/>
      <c r="L91" s="156"/>
      <c r="M91" s="155"/>
      <c r="N91" s="84"/>
      <c r="O91" s="84"/>
      <c r="P91" s="120"/>
    </row>
    <row r="92" spans="1:16" s="157" customFormat="1" ht="12.75" customHeight="1">
      <c r="A92" s="173">
        <f t="shared" si="1"/>
        <v>69</v>
      </c>
      <c r="B92" s="133" t="s">
        <v>40</v>
      </c>
      <c r="C92" s="21" t="s">
        <v>99</v>
      </c>
      <c r="D92" s="182" t="s">
        <v>13</v>
      </c>
      <c r="E92" s="42">
        <v>1</v>
      </c>
      <c r="F92" s="154"/>
      <c r="G92" s="86"/>
      <c r="H92" s="154"/>
      <c r="I92" s="83"/>
      <c r="J92" s="155"/>
      <c r="K92" s="84"/>
      <c r="L92" s="156"/>
      <c r="M92" s="155"/>
      <c r="N92" s="84"/>
      <c r="O92" s="84"/>
      <c r="P92" s="120"/>
    </row>
    <row r="93" spans="1:16" s="157" customFormat="1" ht="12.75" customHeight="1">
      <c r="A93" s="173">
        <f t="shared" si="1"/>
        <v>70</v>
      </c>
      <c r="B93" s="133" t="s">
        <v>40</v>
      </c>
      <c r="C93" s="291" t="s">
        <v>219</v>
      </c>
      <c r="D93" s="182" t="s">
        <v>36</v>
      </c>
      <c r="E93" s="42">
        <v>10</v>
      </c>
      <c r="F93" s="154"/>
      <c r="G93" s="86"/>
      <c r="H93" s="154"/>
      <c r="I93" s="83"/>
      <c r="J93" s="155"/>
      <c r="K93" s="84"/>
      <c r="L93" s="156"/>
      <c r="M93" s="155"/>
      <c r="N93" s="84"/>
      <c r="O93" s="84"/>
      <c r="P93" s="120"/>
    </row>
    <row r="94" spans="1:16" ht="15">
      <c r="A94" s="173">
        <f t="shared" si="1"/>
        <v>71</v>
      </c>
      <c r="B94" s="133" t="s">
        <v>40</v>
      </c>
      <c r="C94" s="37" t="s">
        <v>97</v>
      </c>
      <c r="D94" s="130" t="s">
        <v>13</v>
      </c>
      <c r="E94" s="43">
        <v>4</v>
      </c>
      <c r="F94" s="83"/>
      <c r="G94" s="83"/>
      <c r="H94" s="83"/>
      <c r="I94" s="83"/>
      <c r="J94" s="84"/>
      <c r="K94" s="84"/>
      <c r="L94" s="85"/>
      <c r="M94" s="84"/>
      <c r="N94" s="84"/>
      <c r="O94" s="84"/>
      <c r="P94" s="120"/>
    </row>
    <row r="95" spans="1:16" ht="15">
      <c r="A95" s="173">
        <f t="shared" si="1"/>
        <v>72</v>
      </c>
      <c r="B95" s="133" t="s">
        <v>40</v>
      </c>
      <c r="C95" s="35" t="s">
        <v>98</v>
      </c>
      <c r="D95" s="292" t="s">
        <v>13</v>
      </c>
      <c r="E95" s="129">
        <v>8</v>
      </c>
      <c r="F95" s="83"/>
      <c r="G95" s="83"/>
      <c r="H95" s="83"/>
      <c r="I95" s="83"/>
      <c r="J95" s="84"/>
      <c r="K95" s="84"/>
      <c r="L95" s="85"/>
      <c r="M95" s="84"/>
      <c r="N95" s="84"/>
      <c r="O95" s="84"/>
      <c r="P95" s="120"/>
    </row>
    <row r="96" spans="1:16" ht="15">
      <c r="A96" s="173">
        <f t="shared" si="1"/>
        <v>73</v>
      </c>
      <c r="B96" s="134" t="s">
        <v>40</v>
      </c>
      <c r="C96" s="35" t="s">
        <v>119</v>
      </c>
      <c r="D96" s="130" t="s">
        <v>36</v>
      </c>
      <c r="E96" s="43">
        <v>105</v>
      </c>
      <c r="F96" s="86"/>
      <c r="G96" s="86"/>
      <c r="H96" s="83"/>
      <c r="I96" s="83"/>
      <c r="J96" s="87"/>
      <c r="K96" s="87"/>
      <c r="L96" s="88"/>
      <c r="M96" s="87"/>
      <c r="N96" s="87"/>
      <c r="O96" s="87"/>
      <c r="P96" s="121"/>
    </row>
    <row r="97" spans="1:16" ht="25.5">
      <c r="A97" s="173">
        <f t="shared" si="1"/>
        <v>74</v>
      </c>
      <c r="B97" s="133"/>
      <c r="C97" s="161" t="s">
        <v>282</v>
      </c>
      <c r="D97" s="130" t="s">
        <v>13</v>
      </c>
      <c r="E97" s="43">
        <v>3</v>
      </c>
      <c r="F97" s="86"/>
      <c r="G97" s="86"/>
      <c r="H97" s="83"/>
      <c r="I97" s="83"/>
      <c r="J97" s="87"/>
      <c r="K97" s="87"/>
      <c r="L97" s="88"/>
      <c r="M97" s="87"/>
      <c r="N97" s="87"/>
      <c r="O97" s="87"/>
      <c r="P97" s="121"/>
    </row>
    <row r="98" spans="1:16" ht="38.25">
      <c r="A98" s="173">
        <f t="shared" si="1"/>
        <v>75</v>
      </c>
      <c r="B98" s="133" t="s">
        <v>40</v>
      </c>
      <c r="C98" s="35" t="s">
        <v>218</v>
      </c>
      <c r="D98" s="130" t="s">
        <v>13</v>
      </c>
      <c r="E98" s="43">
        <v>14</v>
      </c>
      <c r="F98" s="86"/>
      <c r="G98" s="86"/>
      <c r="H98" s="83"/>
      <c r="I98" s="83"/>
      <c r="J98" s="87"/>
      <c r="K98" s="87"/>
      <c r="L98" s="88"/>
      <c r="M98" s="87"/>
      <c r="N98" s="87"/>
      <c r="O98" s="87"/>
      <c r="P98" s="121"/>
    </row>
    <row r="99" spans="1:16" ht="25.5">
      <c r="A99" s="173">
        <f t="shared" si="1"/>
        <v>76</v>
      </c>
      <c r="B99" s="133" t="s">
        <v>40</v>
      </c>
      <c r="C99" s="21" t="s">
        <v>271</v>
      </c>
      <c r="D99" s="130" t="s">
        <v>62</v>
      </c>
      <c r="E99" s="43">
        <v>3</v>
      </c>
      <c r="F99" s="86"/>
      <c r="G99" s="86"/>
      <c r="H99" s="83"/>
      <c r="I99" s="83"/>
      <c r="J99" s="87"/>
      <c r="K99" s="87"/>
      <c r="L99" s="88"/>
      <c r="M99" s="87"/>
      <c r="N99" s="87"/>
      <c r="O99" s="87"/>
      <c r="P99" s="121"/>
    </row>
    <row r="100" spans="1:16" ht="15">
      <c r="A100" s="173">
        <f t="shared" si="1"/>
        <v>77</v>
      </c>
      <c r="B100" s="133" t="s">
        <v>40</v>
      </c>
      <c r="C100" s="35" t="s">
        <v>107</v>
      </c>
      <c r="D100" s="130" t="s">
        <v>62</v>
      </c>
      <c r="E100" s="43">
        <v>1</v>
      </c>
      <c r="F100" s="86"/>
      <c r="G100" s="86"/>
      <c r="H100" s="83"/>
      <c r="I100" s="83"/>
      <c r="J100" s="87"/>
      <c r="K100" s="87"/>
      <c r="L100" s="88"/>
      <c r="M100" s="87"/>
      <c r="N100" s="87"/>
      <c r="O100" s="87"/>
      <c r="P100" s="121"/>
    </row>
    <row r="101" spans="1:16" ht="15">
      <c r="A101" s="173">
        <f t="shared" si="1"/>
        <v>78</v>
      </c>
      <c r="B101" s="133" t="s">
        <v>40</v>
      </c>
      <c r="C101" s="37" t="s">
        <v>156</v>
      </c>
      <c r="D101" s="130" t="s">
        <v>62</v>
      </c>
      <c r="E101" s="43">
        <v>3</v>
      </c>
      <c r="F101" s="86"/>
      <c r="G101" s="86"/>
      <c r="H101" s="83"/>
      <c r="I101" s="83"/>
      <c r="J101" s="87"/>
      <c r="K101" s="87"/>
      <c r="L101" s="88"/>
      <c r="M101" s="87"/>
      <c r="N101" s="87"/>
      <c r="O101" s="87"/>
      <c r="P101" s="121"/>
    </row>
    <row r="102" spans="1:16">
      <c r="A102" s="135"/>
      <c r="B102" s="136"/>
      <c r="C102" s="23" t="s">
        <v>29</v>
      </c>
      <c r="D102" s="131"/>
      <c r="E102" s="42"/>
      <c r="F102" s="26"/>
      <c r="G102" s="26"/>
      <c r="H102" s="24"/>
      <c r="I102" s="26"/>
      <c r="J102" s="24"/>
      <c r="K102" s="24"/>
      <c r="L102" s="115"/>
      <c r="M102" s="116"/>
      <c r="N102" s="116"/>
      <c r="O102" s="116"/>
      <c r="P102" s="125"/>
    </row>
    <row r="103" spans="1:16">
      <c r="A103" s="132"/>
      <c r="B103" s="134"/>
      <c r="C103" s="336" t="s">
        <v>157</v>
      </c>
      <c r="D103" s="336"/>
      <c r="E103" s="336"/>
      <c r="F103" s="336"/>
      <c r="G103" s="336"/>
      <c r="H103" s="336"/>
      <c r="I103" s="336"/>
      <c r="J103" s="336"/>
      <c r="K103" s="336"/>
      <c r="L103" s="113"/>
      <c r="M103" s="113"/>
      <c r="N103" s="127"/>
      <c r="O103" s="113"/>
      <c r="P103" s="114"/>
    </row>
    <row r="104" spans="1:16" ht="13.5" thickBot="1">
      <c r="A104" s="137"/>
      <c r="B104" s="138"/>
      <c r="C104" s="327" t="s">
        <v>14</v>
      </c>
      <c r="D104" s="327"/>
      <c r="E104" s="327"/>
      <c r="F104" s="327"/>
      <c r="G104" s="327"/>
      <c r="H104" s="327"/>
      <c r="I104" s="327"/>
      <c r="J104" s="327"/>
      <c r="K104" s="327"/>
      <c r="L104" s="128"/>
      <c r="M104" s="117"/>
      <c r="N104" s="117"/>
      <c r="O104" s="118"/>
      <c r="P104" s="126"/>
    </row>
    <row r="106" spans="1:16">
      <c r="C106" s="252"/>
    </row>
    <row r="108" spans="1:16">
      <c r="C108" s="252"/>
    </row>
    <row r="109" spans="1:16" ht="15">
      <c r="A109" s="3"/>
      <c r="B109" s="3"/>
      <c r="C109" s="254"/>
      <c r="D109" s="255"/>
      <c r="E109" s="256"/>
      <c r="F109" s="254"/>
      <c r="G109" s="2"/>
      <c r="H109" s="3"/>
      <c r="I109" s="3"/>
    </row>
  </sheetData>
  <mergeCells count="12">
    <mergeCell ref="A7:P7"/>
    <mergeCell ref="A11:P11"/>
    <mergeCell ref="F12:K12"/>
    <mergeCell ref="C103:K103"/>
    <mergeCell ref="C104:K104"/>
    <mergeCell ref="A8:P8"/>
    <mergeCell ref="A9:H9"/>
    <mergeCell ref="I9:L9"/>
    <mergeCell ref="M9:N9"/>
    <mergeCell ref="A10:I10"/>
    <mergeCell ref="J10:K10"/>
    <mergeCell ref="O10:P10"/>
  </mergeCells>
  <pageMargins left="0.53" right="0.17" top="1.02" bottom="0.26" header="0.27" footer="0.17"/>
  <pageSetup paperSize="9" scale="88" orientation="landscape" r:id="rId1"/>
  <headerFooter alignWithMargins="0"/>
  <rowBreaks count="2" manualBreakCount="2">
    <brk id="35" max="15" man="1"/>
    <brk id="64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6"/>
  <sheetViews>
    <sheetView zoomScale="130" zoomScaleNormal="130" zoomScaleSheetLayoutView="118" workbookViewId="0">
      <selection activeCell="A12" sqref="A12"/>
    </sheetView>
  </sheetViews>
  <sheetFormatPr defaultRowHeight="12.75"/>
  <cols>
    <col min="1" max="1" width="4.140625" style="1" customWidth="1"/>
    <col min="2" max="2" width="4.5703125" style="1" customWidth="1"/>
    <col min="3" max="3" width="40" style="249" customWidth="1"/>
    <col min="4" max="4" width="5.7109375" style="250" customWidth="1"/>
    <col min="5" max="5" width="8.42578125" style="251" customWidth="1"/>
    <col min="6" max="6" width="7.5703125" style="249" customWidth="1"/>
    <col min="7" max="7" width="7.7109375" style="1" customWidth="1"/>
    <col min="8" max="8" width="8.140625" style="1" customWidth="1"/>
    <col min="9" max="9" width="8.28515625" style="1" customWidth="1"/>
    <col min="10" max="10" width="7" style="1" customWidth="1"/>
    <col min="11" max="11" width="8.42578125" style="1" customWidth="1"/>
    <col min="12" max="12" width="9.28515625" style="1" customWidth="1"/>
    <col min="13" max="14" width="9.42578125" style="1" customWidth="1"/>
    <col min="15" max="15" width="8.7109375" style="1" customWidth="1"/>
    <col min="16" max="16" width="10" style="1" customWidth="1"/>
    <col min="17" max="17" width="9.28515625" style="1" bestFit="1" customWidth="1"/>
    <col min="18" max="16384" width="9.140625" style="1"/>
  </cols>
  <sheetData>
    <row r="1" spans="1:16">
      <c r="A1" s="3"/>
      <c r="B1" s="3"/>
      <c r="C1" s="216"/>
      <c r="D1" s="217"/>
      <c r="E1" s="218"/>
      <c r="F1" s="216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>
      <c r="A2" s="194" t="s">
        <v>274</v>
      </c>
      <c r="B2" s="200"/>
      <c r="C2" s="219"/>
      <c r="D2" s="219"/>
      <c r="E2" s="219"/>
      <c r="F2" s="219"/>
      <c r="G2" s="200"/>
      <c r="H2" s="200"/>
      <c r="I2" s="3"/>
      <c r="J2" s="3"/>
      <c r="K2" s="3"/>
      <c r="L2" s="3"/>
      <c r="M2" s="3"/>
      <c r="N2" s="3"/>
      <c r="O2" s="3"/>
      <c r="P2" s="3"/>
    </row>
    <row r="3" spans="1:16" ht="15">
      <c r="A3" s="207" t="s">
        <v>275</v>
      </c>
      <c r="B3" s="201"/>
      <c r="C3" s="220"/>
      <c r="D3" s="220"/>
      <c r="E3" s="221"/>
      <c r="F3" s="222"/>
      <c r="G3" s="202"/>
      <c r="H3" s="202"/>
      <c r="I3" s="3"/>
      <c r="J3" s="3"/>
      <c r="K3" s="3"/>
      <c r="L3" s="3"/>
      <c r="M3" s="3"/>
      <c r="N3" s="3"/>
      <c r="O3" s="3"/>
      <c r="P3" s="3"/>
    </row>
    <row r="4" spans="1:16" ht="15">
      <c r="A4" s="194" t="s">
        <v>276</v>
      </c>
      <c r="B4" s="188"/>
      <c r="C4" s="201"/>
      <c r="D4" s="201"/>
      <c r="E4" s="201"/>
      <c r="F4" s="201"/>
      <c r="G4" s="188"/>
      <c r="H4" s="188"/>
      <c r="I4" s="188"/>
      <c r="J4" s="188"/>
      <c r="K4" s="188"/>
      <c r="L4" s="188"/>
      <c r="M4" s="188"/>
      <c r="N4" s="188"/>
      <c r="O4" s="188"/>
      <c r="P4" s="188"/>
    </row>
    <row r="5" spans="1:16" ht="15">
      <c r="A5" s="194" t="s">
        <v>288</v>
      </c>
      <c r="B5" s="5"/>
      <c r="C5" s="223"/>
      <c r="D5" s="223"/>
      <c r="E5" s="223"/>
      <c r="F5" s="22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6" ht="15">
      <c r="A6" s="194" t="s">
        <v>254</v>
      </c>
      <c r="B6" s="5"/>
      <c r="C6" s="224"/>
      <c r="D6" s="225"/>
      <c r="E6" s="225"/>
      <c r="F6" s="225"/>
      <c r="G6" s="204"/>
      <c r="H6" s="204"/>
      <c r="I6" s="204"/>
      <c r="J6" s="204"/>
      <c r="K6" s="204"/>
      <c r="L6" s="204"/>
      <c r="M6" s="204"/>
      <c r="N6" s="204"/>
      <c r="O6" s="204"/>
      <c r="P6" s="204"/>
    </row>
    <row r="7" spans="1:16" ht="21">
      <c r="A7" s="319" t="s">
        <v>71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</row>
    <row r="8" spans="1:16" ht="15.75">
      <c r="A8" s="328" t="s">
        <v>241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</row>
    <row r="9" spans="1:16" ht="18.75">
      <c r="A9" s="329" t="s">
        <v>180</v>
      </c>
      <c r="B9" s="329"/>
      <c r="C9" s="330"/>
      <c r="D9" s="331"/>
      <c r="E9" s="331"/>
      <c r="F9" s="331"/>
      <c r="G9" s="331"/>
      <c r="H9" s="331"/>
      <c r="I9" s="332" t="s">
        <v>61</v>
      </c>
      <c r="J9" s="332"/>
      <c r="K9" s="332"/>
      <c r="L9" s="332"/>
      <c r="M9" s="333"/>
      <c r="N9" s="333"/>
      <c r="O9" s="6" t="s">
        <v>88</v>
      </c>
      <c r="P9" s="4"/>
    </row>
    <row r="10" spans="1:16">
      <c r="A10" s="334"/>
      <c r="B10" s="334"/>
      <c r="C10" s="334"/>
      <c r="D10" s="334"/>
      <c r="E10" s="334"/>
      <c r="F10" s="334"/>
      <c r="G10" s="334"/>
      <c r="H10" s="334"/>
      <c r="I10" s="334"/>
      <c r="J10" s="334" t="s">
        <v>1</v>
      </c>
      <c r="K10" s="334"/>
      <c r="L10" s="7" t="s">
        <v>181</v>
      </c>
      <c r="M10" s="8" t="s">
        <v>0</v>
      </c>
      <c r="N10" s="9"/>
      <c r="O10" s="335"/>
      <c r="P10" s="335"/>
    </row>
    <row r="11" spans="1:16" ht="13.5" thickBot="1">
      <c r="A11" s="320"/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</row>
    <row r="12" spans="1:16" ht="13.5" thickBot="1">
      <c r="A12" s="10" t="s">
        <v>2</v>
      </c>
      <c r="B12" s="11"/>
      <c r="C12" s="226"/>
      <c r="D12" s="227" t="s">
        <v>3</v>
      </c>
      <c r="E12" s="228" t="s">
        <v>4</v>
      </c>
      <c r="F12" s="321" t="s">
        <v>16</v>
      </c>
      <c r="G12" s="322"/>
      <c r="H12" s="322"/>
      <c r="I12" s="322"/>
      <c r="J12" s="322"/>
      <c r="K12" s="323"/>
      <c r="L12" s="186"/>
      <c r="M12" s="186"/>
      <c r="N12" s="186" t="s">
        <v>6</v>
      </c>
      <c r="O12" s="186" t="s">
        <v>5</v>
      </c>
      <c r="P12" s="187" t="s">
        <v>88</v>
      </c>
    </row>
    <row r="13" spans="1:16" ht="33.75">
      <c r="A13" s="12" t="s">
        <v>7</v>
      </c>
      <c r="B13" s="13" t="s">
        <v>35</v>
      </c>
      <c r="C13" s="229" t="s">
        <v>15</v>
      </c>
      <c r="D13" s="230" t="s">
        <v>8</v>
      </c>
      <c r="E13" s="231" t="s">
        <v>9</v>
      </c>
      <c r="F13" s="232" t="s">
        <v>17</v>
      </c>
      <c r="G13" s="10" t="s">
        <v>11</v>
      </c>
      <c r="H13" s="10" t="s">
        <v>19</v>
      </c>
      <c r="I13" s="10" t="s">
        <v>10</v>
      </c>
      <c r="J13" s="10" t="s">
        <v>20</v>
      </c>
      <c r="K13" s="10" t="s">
        <v>25</v>
      </c>
      <c r="L13" s="11" t="s">
        <v>21</v>
      </c>
      <c r="M13" s="10" t="s">
        <v>19</v>
      </c>
      <c r="N13" s="10" t="s">
        <v>10</v>
      </c>
      <c r="O13" s="10" t="s">
        <v>20</v>
      </c>
      <c r="P13" s="10" t="s">
        <v>25</v>
      </c>
    </row>
    <row r="14" spans="1:16">
      <c r="A14" s="12" t="s">
        <v>12</v>
      </c>
      <c r="B14" s="13"/>
      <c r="C14" s="229"/>
      <c r="D14" s="230"/>
      <c r="E14" s="231"/>
      <c r="F14" s="232" t="s">
        <v>26</v>
      </c>
      <c r="G14" s="12" t="s">
        <v>18</v>
      </c>
      <c r="H14" s="12" t="s">
        <v>23</v>
      </c>
      <c r="I14" s="12" t="s">
        <v>22</v>
      </c>
      <c r="J14" s="12" t="s">
        <v>24</v>
      </c>
      <c r="K14" s="12" t="s">
        <v>88</v>
      </c>
      <c r="L14" s="13" t="s">
        <v>27</v>
      </c>
      <c r="M14" s="12" t="s">
        <v>23</v>
      </c>
      <c r="N14" s="12" t="s">
        <v>22</v>
      </c>
      <c r="O14" s="12" t="s">
        <v>24</v>
      </c>
      <c r="P14" s="12" t="s">
        <v>88</v>
      </c>
    </row>
    <row r="15" spans="1:16" ht="13.5" thickBot="1">
      <c r="A15" s="14"/>
      <c r="B15" s="15"/>
      <c r="C15" s="233"/>
      <c r="D15" s="234"/>
      <c r="E15" s="235"/>
      <c r="F15" s="236" t="s">
        <v>28</v>
      </c>
      <c r="G15" s="14" t="s">
        <v>252</v>
      </c>
      <c r="H15" s="14" t="s">
        <v>88</v>
      </c>
      <c r="I15" s="14" t="s">
        <v>88</v>
      </c>
      <c r="J15" s="14" t="s">
        <v>88</v>
      </c>
      <c r="K15" s="14"/>
      <c r="L15" s="15" t="s">
        <v>28</v>
      </c>
      <c r="M15" s="14" t="s">
        <v>88</v>
      </c>
      <c r="N15" s="14" t="s">
        <v>88</v>
      </c>
      <c r="O15" s="14" t="s">
        <v>88</v>
      </c>
      <c r="P15" s="14"/>
    </row>
    <row r="16" spans="1:16" ht="13.5" thickBot="1">
      <c r="A16" s="77">
        <v>1</v>
      </c>
      <c r="B16" s="77">
        <v>2</v>
      </c>
      <c r="C16" s="237">
        <v>3</v>
      </c>
      <c r="D16" s="237">
        <v>4</v>
      </c>
      <c r="E16" s="238">
        <v>5</v>
      </c>
      <c r="F16" s="237">
        <v>6</v>
      </c>
      <c r="G16" s="77">
        <v>7</v>
      </c>
      <c r="H16" s="77">
        <v>8</v>
      </c>
      <c r="I16" s="77">
        <v>9</v>
      </c>
      <c r="J16" s="77">
        <v>10</v>
      </c>
      <c r="K16" s="77">
        <v>11</v>
      </c>
      <c r="L16" s="77">
        <v>12</v>
      </c>
      <c r="M16" s="77">
        <v>13</v>
      </c>
      <c r="N16" s="77">
        <v>14</v>
      </c>
      <c r="O16" s="77">
        <v>15</v>
      </c>
      <c r="P16" s="77">
        <v>16</v>
      </c>
    </row>
    <row r="17" spans="1:16" ht="15">
      <c r="A17" s="78"/>
      <c r="B17" s="79"/>
      <c r="C17" s="239" t="s">
        <v>242</v>
      </c>
      <c r="D17" s="240"/>
      <c r="E17" s="241"/>
      <c r="F17" s="239"/>
      <c r="G17" s="79"/>
      <c r="H17" s="79"/>
      <c r="I17" s="79"/>
      <c r="J17" s="79"/>
      <c r="K17" s="79"/>
      <c r="L17" s="79"/>
      <c r="M17" s="79"/>
      <c r="N17" s="79"/>
      <c r="O17" s="79"/>
      <c r="P17" s="80"/>
    </row>
    <row r="18" spans="1:16" ht="15">
      <c r="A18" s="45"/>
      <c r="B18" s="27"/>
      <c r="C18" s="23" t="s">
        <v>257</v>
      </c>
      <c r="D18" s="41"/>
      <c r="E18" s="42"/>
      <c r="F18" s="242"/>
      <c r="G18" s="38"/>
      <c r="H18" s="38"/>
      <c r="I18" s="38"/>
      <c r="J18" s="38"/>
      <c r="K18" s="44"/>
      <c r="L18" s="38"/>
      <c r="M18" s="38"/>
      <c r="N18" s="38"/>
      <c r="O18" s="38"/>
      <c r="P18" s="46"/>
    </row>
    <row r="19" spans="1:16">
      <c r="A19" s="132">
        <v>1</v>
      </c>
      <c r="B19" s="133" t="s">
        <v>40</v>
      </c>
      <c r="C19" s="21" t="s">
        <v>268</v>
      </c>
      <c r="D19" s="182" t="s">
        <v>36</v>
      </c>
      <c r="E19" s="42">
        <v>15</v>
      </c>
      <c r="F19" s="163"/>
      <c r="G19" s="163"/>
      <c r="H19" s="163"/>
      <c r="I19" s="164"/>
      <c r="J19" s="165"/>
      <c r="K19" s="165"/>
      <c r="L19" s="166"/>
      <c r="M19" s="165"/>
      <c r="N19" s="165"/>
      <c r="O19" s="165"/>
      <c r="P19" s="205"/>
    </row>
    <row r="20" spans="1:16">
      <c r="A20" s="132">
        <f>A19+1</f>
        <v>2</v>
      </c>
      <c r="B20" s="133" t="s">
        <v>40</v>
      </c>
      <c r="C20" s="21" t="s">
        <v>205</v>
      </c>
      <c r="D20" s="182" t="s">
        <v>42</v>
      </c>
      <c r="E20" s="42">
        <v>15.8</v>
      </c>
      <c r="F20" s="163"/>
      <c r="G20" s="163"/>
      <c r="H20" s="163"/>
      <c r="I20" s="164"/>
      <c r="J20" s="165"/>
      <c r="K20" s="165"/>
      <c r="L20" s="166"/>
      <c r="M20" s="165"/>
      <c r="N20" s="165"/>
      <c r="O20" s="165"/>
      <c r="P20" s="205"/>
    </row>
    <row r="21" spans="1:16">
      <c r="A21" s="132">
        <f t="shared" ref="A21:A86" si="0">A20+1</f>
        <v>3</v>
      </c>
      <c r="B21" s="133" t="s">
        <v>40</v>
      </c>
      <c r="C21" s="21" t="s">
        <v>109</v>
      </c>
      <c r="D21" s="182" t="s">
        <v>42</v>
      </c>
      <c r="E21" s="42">
        <v>15.8</v>
      </c>
      <c r="F21" s="163"/>
      <c r="G21" s="163"/>
      <c r="H21" s="163"/>
      <c r="I21" s="164"/>
      <c r="J21" s="165"/>
      <c r="K21" s="165"/>
      <c r="L21" s="166"/>
      <c r="M21" s="165"/>
      <c r="N21" s="165"/>
      <c r="O21" s="165"/>
      <c r="P21" s="205"/>
    </row>
    <row r="22" spans="1:16">
      <c r="A22" s="132">
        <f t="shared" si="0"/>
        <v>4</v>
      </c>
      <c r="B22" s="133" t="s">
        <v>40</v>
      </c>
      <c r="C22" s="21" t="s">
        <v>162</v>
      </c>
      <c r="D22" s="182" t="s">
        <v>13</v>
      </c>
      <c r="E22" s="42">
        <v>1</v>
      </c>
      <c r="F22" s="83"/>
      <c r="G22" s="83"/>
      <c r="H22" s="83"/>
      <c r="I22" s="83"/>
      <c r="J22" s="84"/>
      <c r="K22" s="84"/>
      <c r="L22" s="85"/>
      <c r="M22" s="84"/>
      <c r="N22" s="84"/>
      <c r="O22" s="84"/>
      <c r="P22" s="120"/>
    </row>
    <row r="23" spans="1:16">
      <c r="A23" s="132">
        <f t="shared" si="0"/>
        <v>5</v>
      </c>
      <c r="B23" s="133" t="s">
        <v>40</v>
      </c>
      <c r="C23" s="21" t="s">
        <v>223</v>
      </c>
      <c r="D23" s="182" t="s">
        <v>221</v>
      </c>
      <c r="E23" s="42">
        <v>5</v>
      </c>
      <c r="F23" s="83"/>
      <c r="G23" s="83"/>
      <c r="H23" s="83"/>
      <c r="I23" s="83"/>
      <c r="J23" s="84"/>
      <c r="K23" s="84"/>
      <c r="L23" s="85"/>
      <c r="M23" s="84"/>
      <c r="N23" s="84"/>
      <c r="O23" s="84"/>
      <c r="P23" s="120"/>
    </row>
    <row r="24" spans="1:16">
      <c r="A24" s="132">
        <f t="shared" si="0"/>
        <v>6</v>
      </c>
      <c r="B24" s="133" t="s">
        <v>40</v>
      </c>
      <c r="C24" s="21" t="s">
        <v>285</v>
      </c>
      <c r="D24" s="182" t="s">
        <v>13</v>
      </c>
      <c r="E24" s="42">
        <v>1</v>
      </c>
      <c r="F24" s="83"/>
      <c r="G24" s="83"/>
      <c r="H24" s="83"/>
      <c r="I24" s="83"/>
      <c r="J24" s="84"/>
      <c r="K24" s="84"/>
      <c r="L24" s="85"/>
      <c r="M24" s="84"/>
      <c r="N24" s="84"/>
      <c r="O24" s="84"/>
      <c r="P24" s="120"/>
    </row>
    <row r="25" spans="1:16">
      <c r="A25" s="132">
        <f t="shared" si="0"/>
        <v>7</v>
      </c>
      <c r="B25" s="133" t="s">
        <v>40</v>
      </c>
      <c r="C25" s="21" t="s">
        <v>108</v>
      </c>
      <c r="D25" s="182" t="s">
        <v>13</v>
      </c>
      <c r="E25" s="42">
        <v>1</v>
      </c>
      <c r="F25" s="83"/>
      <c r="G25" s="83"/>
      <c r="H25" s="83"/>
      <c r="I25" s="83"/>
      <c r="J25" s="84"/>
      <c r="K25" s="84"/>
      <c r="L25" s="85"/>
      <c r="M25" s="84"/>
      <c r="N25" s="84"/>
      <c r="O25" s="84"/>
      <c r="P25" s="120"/>
    </row>
    <row r="26" spans="1:16" ht="14.25" customHeight="1">
      <c r="A26" s="132">
        <f t="shared" si="0"/>
        <v>8</v>
      </c>
      <c r="B26" s="133" t="s">
        <v>40</v>
      </c>
      <c r="C26" s="21" t="s">
        <v>151</v>
      </c>
      <c r="D26" s="182" t="s">
        <v>13</v>
      </c>
      <c r="E26" s="42">
        <v>2</v>
      </c>
      <c r="F26" s="83"/>
      <c r="G26" s="83"/>
      <c r="H26" s="83"/>
      <c r="I26" s="83"/>
      <c r="J26" s="84"/>
      <c r="K26" s="84"/>
      <c r="L26" s="85"/>
      <c r="M26" s="84"/>
      <c r="N26" s="84"/>
      <c r="O26" s="84"/>
      <c r="P26" s="120"/>
    </row>
    <row r="27" spans="1:16" ht="15" customHeight="1">
      <c r="A27" s="132">
        <f t="shared" si="0"/>
        <v>9</v>
      </c>
      <c r="B27" s="133" t="s">
        <v>40</v>
      </c>
      <c r="C27" s="21" t="s">
        <v>269</v>
      </c>
      <c r="D27" s="182" t="s">
        <v>221</v>
      </c>
      <c r="E27" s="42">
        <v>3</v>
      </c>
      <c r="F27" s="105"/>
      <c r="G27" s="106"/>
      <c r="H27" s="106"/>
      <c r="I27" s="106"/>
      <c r="J27" s="185"/>
      <c r="K27" s="108"/>
      <c r="L27" s="109"/>
      <c r="M27" s="108"/>
      <c r="N27" s="108"/>
      <c r="O27" s="108"/>
      <c r="P27" s="123"/>
    </row>
    <row r="28" spans="1:16">
      <c r="A28" s="132">
        <f t="shared" si="0"/>
        <v>10</v>
      </c>
      <c r="B28" s="133" t="s">
        <v>40</v>
      </c>
      <c r="C28" s="21" t="s">
        <v>267</v>
      </c>
      <c r="D28" s="182" t="s">
        <v>62</v>
      </c>
      <c r="E28" s="42">
        <v>1</v>
      </c>
      <c r="F28" s="91"/>
      <c r="G28" s="92"/>
      <c r="H28" s="93"/>
      <c r="I28" s="93"/>
      <c r="J28" s="96"/>
      <c r="K28" s="94"/>
      <c r="L28" s="95"/>
      <c r="M28" s="94"/>
      <c r="N28" s="94"/>
      <c r="O28" s="94"/>
      <c r="P28" s="124"/>
    </row>
    <row r="29" spans="1:16" ht="25.5">
      <c r="A29" s="132">
        <f t="shared" si="0"/>
        <v>11</v>
      </c>
      <c r="B29" s="133" t="s">
        <v>40</v>
      </c>
      <c r="C29" s="37" t="s">
        <v>163</v>
      </c>
      <c r="D29" s="182" t="s">
        <v>62</v>
      </c>
      <c r="E29" s="42">
        <v>1</v>
      </c>
      <c r="F29" s="83"/>
      <c r="G29" s="83"/>
      <c r="H29" s="83"/>
      <c r="I29" s="83"/>
      <c r="J29" s="84"/>
      <c r="K29" s="84"/>
      <c r="L29" s="85"/>
      <c r="M29" s="84"/>
      <c r="N29" s="84"/>
      <c r="O29" s="84"/>
      <c r="P29" s="120"/>
    </row>
    <row r="30" spans="1:16">
      <c r="A30" s="132">
        <f t="shared" si="0"/>
        <v>12</v>
      </c>
      <c r="B30" s="133" t="s">
        <v>40</v>
      </c>
      <c r="C30" s="21" t="s">
        <v>272</v>
      </c>
      <c r="D30" s="182" t="s">
        <v>62</v>
      </c>
      <c r="E30" s="42">
        <v>1</v>
      </c>
      <c r="F30" s="83"/>
      <c r="G30" s="83"/>
      <c r="H30" s="83"/>
      <c r="I30" s="83"/>
      <c r="J30" s="84"/>
      <c r="K30" s="84"/>
      <c r="L30" s="85"/>
      <c r="M30" s="84"/>
      <c r="N30" s="84"/>
      <c r="O30" s="84"/>
      <c r="P30" s="120"/>
    </row>
    <row r="31" spans="1:16" ht="14.25" customHeight="1">
      <c r="A31" s="132">
        <f t="shared" si="0"/>
        <v>13</v>
      </c>
      <c r="B31" s="133" t="s">
        <v>40</v>
      </c>
      <c r="C31" s="21" t="s">
        <v>278</v>
      </c>
      <c r="D31" s="182" t="s">
        <v>62</v>
      </c>
      <c r="E31" s="42">
        <v>1</v>
      </c>
      <c r="F31" s="83"/>
      <c r="G31" s="83"/>
      <c r="H31" s="83"/>
      <c r="I31" s="83"/>
      <c r="J31" s="84"/>
      <c r="K31" s="84"/>
      <c r="L31" s="85"/>
      <c r="M31" s="84"/>
      <c r="N31" s="84"/>
      <c r="O31" s="84"/>
      <c r="P31" s="120"/>
    </row>
    <row r="32" spans="1:16" ht="14.25" customHeight="1">
      <c r="A32" s="132">
        <f t="shared" si="0"/>
        <v>14</v>
      </c>
      <c r="B32" s="133" t="s">
        <v>40</v>
      </c>
      <c r="C32" s="21" t="s">
        <v>164</v>
      </c>
      <c r="D32" s="182" t="s">
        <v>42</v>
      </c>
      <c r="E32" s="42">
        <v>2</v>
      </c>
      <c r="F32" s="83"/>
      <c r="G32" s="83"/>
      <c r="H32" s="83"/>
      <c r="I32" s="83"/>
      <c r="J32" s="84"/>
      <c r="K32" s="84"/>
      <c r="L32" s="85"/>
      <c r="M32" s="84"/>
      <c r="N32" s="84"/>
      <c r="O32" s="84"/>
      <c r="P32" s="120"/>
    </row>
    <row r="33" spans="1:16" ht="14.25" customHeight="1">
      <c r="A33" s="132">
        <f t="shared" si="0"/>
        <v>15</v>
      </c>
      <c r="B33" s="133" t="s">
        <v>40</v>
      </c>
      <c r="C33" s="21" t="s">
        <v>222</v>
      </c>
      <c r="D33" s="257" t="s">
        <v>42</v>
      </c>
      <c r="E33" s="42">
        <v>50</v>
      </c>
      <c r="F33" s="83"/>
      <c r="G33" s="83"/>
      <c r="H33" s="83"/>
      <c r="I33" s="83"/>
      <c r="J33" s="84"/>
      <c r="K33" s="84"/>
      <c r="L33" s="85"/>
      <c r="M33" s="84"/>
      <c r="N33" s="84"/>
      <c r="O33" s="84"/>
      <c r="P33" s="120"/>
    </row>
    <row r="34" spans="1:16">
      <c r="A34" s="132">
        <f t="shared" si="0"/>
        <v>16</v>
      </c>
      <c r="B34" s="133" t="s">
        <v>40</v>
      </c>
      <c r="C34" s="21" t="s">
        <v>44</v>
      </c>
      <c r="D34" s="182" t="s">
        <v>45</v>
      </c>
      <c r="E34" s="42">
        <v>7</v>
      </c>
      <c r="F34" s="83"/>
      <c r="G34" s="83"/>
      <c r="H34" s="83"/>
      <c r="I34" s="83"/>
      <c r="J34" s="84"/>
      <c r="K34" s="84"/>
      <c r="L34" s="85"/>
      <c r="M34" s="84"/>
      <c r="N34" s="84"/>
      <c r="O34" s="84"/>
      <c r="P34" s="120"/>
    </row>
    <row r="35" spans="1:16">
      <c r="A35" s="132"/>
      <c r="B35" s="133"/>
      <c r="C35" s="160" t="s">
        <v>260</v>
      </c>
      <c r="D35" s="182"/>
      <c r="E35" s="42"/>
      <c r="F35" s="159"/>
      <c r="G35" s="83"/>
      <c r="H35" s="83"/>
      <c r="I35" s="83"/>
      <c r="J35" s="84"/>
      <c r="K35" s="84"/>
      <c r="L35" s="85"/>
      <c r="M35" s="84"/>
      <c r="N35" s="84"/>
      <c r="O35" s="84"/>
      <c r="P35" s="120"/>
    </row>
    <row r="36" spans="1:16" ht="25.5">
      <c r="A36" s="132">
        <v>17</v>
      </c>
      <c r="B36" s="133" t="s">
        <v>40</v>
      </c>
      <c r="C36" s="161" t="s">
        <v>100</v>
      </c>
      <c r="D36" s="259" t="s">
        <v>82</v>
      </c>
      <c r="E36" s="42">
        <v>16</v>
      </c>
      <c r="F36" s="159"/>
      <c r="G36" s="83"/>
      <c r="H36" s="83"/>
      <c r="I36" s="83"/>
      <c r="J36" s="84"/>
      <c r="K36" s="84"/>
      <c r="L36" s="85"/>
      <c r="M36" s="84"/>
      <c r="N36" s="84"/>
      <c r="O36" s="84"/>
      <c r="P36" s="120"/>
    </row>
    <row r="37" spans="1:16">
      <c r="A37" s="132">
        <f t="shared" si="0"/>
        <v>18</v>
      </c>
      <c r="B37" s="133" t="s">
        <v>40</v>
      </c>
      <c r="C37" s="162" t="s">
        <v>64</v>
      </c>
      <c r="D37" s="259" t="s">
        <v>13</v>
      </c>
      <c r="E37" s="42">
        <v>48</v>
      </c>
      <c r="F37" s="159"/>
      <c r="G37" s="83"/>
      <c r="H37" s="83"/>
      <c r="I37" s="83"/>
      <c r="J37" s="84"/>
      <c r="K37" s="84"/>
      <c r="L37" s="84"/>
      <c r="M37" s="84"/>
      <c r="N37" s="84"/>
      <c r="O37" s="84"/>
      <c r="P37" s="120"/>
    </row>
    <row r="38" spans="1:16">
      <c r="A38" s="132">
        <f t="shared" si="0"/>
        <v>19</v>
      </c>
      <c r="B38" s="133" t="s">
        <v>40</v>
      </c>
      <c r="C38" s="162" t="s">
        <v>101</v>
      </c>
      <c r="D38" s="259" t="s">
        <v>13</v>
      </c>
      <c r="E38" s="42">
        <v>8</v>
      </c>
      <c r="F38" s="159"/>
      <c r="G38" s="83"/>
      <c r="H38" s="83"/>
      <c r="I38" s="83"/>
      <c r="J38" s="84"/>
      <c r="K38" s="84"/>
      <c r="L38" s="84"/>
      <c r="M38" s="84"/>
      <c r="N38" s="84"/>
      <c r="O38" s="84"/>
      <c r="P38" s="120"/>
    </row>
    <row r="39" spans="1:16">
      <c r="A39" s="132">
        <f t="shared" si="0"/>
        <v>20</v>
      </c>
      <c r="B39" s="133" t="s">
        <v>40</v>
      </c>
      <c r="C39" s="162" t="s">
        <v>102</v>
      </c>
      <c r="D39" s="259" t="s">
        <v>13</v>
      </c>
      <c r="E39" s="42">
        <v>9</v>
      </c>
      <c r="F39" s="159"/>
      <c r="G39" s="83"/>
      <c r="H39" s="83"/>
      <c r="I39" s="83"/>
      <c r="J39" s="84"/>
      <c r="K39" s="84"/>
      <c r="L39" s="85"/>
      <c r="M39" s="84"/>
      <c r="N39" s="84"/>
      <c r="O39" s="84"/>
      <c r="P39" s="120"/>
    </row>
    <row r="40" spans="1:16">
      <c r="A40" s="132">
        <f t="shared" si="0"/>
        <v>21</v>
      </c>
      <c r="B40" s="133" t="s">
        <v>40</v>
      </c>
      <c r="C40" s="162" t="s">
        <v>103</v>
      </c>
      <c r="D40" s="259" t="s">
        <v>13</v>
      </c>
      <c r="E40" s="42">
        <v>35</v>
      </c>
      <c r="F40" s="159"/>
      <c r="G40" s="83"/>
      <c r="H40" s="83"/>
      <c r="I40" s="83"/>
      <c r="J40" s="84"/>
      <c r="K40" s="84"/>
      <c r="L40" s="85"/>
      <c r="M40" s="84"/>
      <c r="N40" s="84"/>
      <c r="O40" s="84"/>
      <c r="P40" s="120"/>
    </row>
    <row r="41" spans="1:16">
      <c r="A41" s="132">
        <f t="shared" si="0"/>
        <v>22</v>
      </c>
      <c r="B41" s="133" t="s">
        <v>40</v>
      </c>
      <c r="C41" s="162" t="s">
        <v>104</v>
      </c>
      <c r="D41" s="259" t="s">
        <v>13</v>
      </c>
      <c r="E41" s="42">
        <v>37</v>
      </c>
      <c r="F41" s="159"/>
      <c r="G41" s="83"/>
      <c r="H41" s="83"/>
      <c r="I41" s="83"/>
      <c r="J41" s="84"/>
      <c r="K41" s="84"/>
      <c r="L41" s="85"/>
      <c r="M41" s="84"/>
      <c r="N41" s="84"/>
      <c r="O41" s="84"/>
      <c r="P41" s="120"/>
    </row>
    <row r="42" spans="1:16">
      <c r="A42" s="132">
        <f t="shared" si="0"/>
        <v>23</v>
      </c>
      <c r="B42" s="133" t="s">
        <v>40</v>
      </c>
      <c r="C42" s="162" t="s">
        <v>69</v>
      </c>
      <c r="D42" s="259" t="s">
        <v>13</v>
      </c>
      <c r="E42" s="42">
        <v>26</v>
      </c>
      <c r="F42" s="159"/>
      <c r="G42" s="83"/>
      <c r="H42" s="83"/>
      <c r="I42" s="83"/>
      <c r="J42" s="84"/>
      <c r="K42" s="84"/>
      <c r="L42" s="85"/>
      <c r="M42" s="84"/>
      <c r="N42" s="84"/>
      <c r="O42" s="84"/>
      <c r="P42" s="120"/>
    </row>
    <row r="43" spans="1:16">
      <c r="A43" s="132"/>
      <c r="B43" s="133"/>
      <c r="C43" s="23" t="s">
        <v>149</v>
      </c>
      <c r="D43" s="182"/>
      <c r="E43" s="42"/>
      <c r="F43" s="260"/>
      <c r="G43" s="89"/>
      <c r="H43" s="28"/>
      <c r="I43" s="28"/>
      <c r="J43" s="28"/>
      <c r="K43" s="28"/>
      <c r="L43" s="89"/>
      <c r="M43" s="28"/>
      <c r="N43" s="28"/>
      <c r="O43" s="28"/>
      <c r="P43" s="49"/>
    </row>
    <row r="44" spans="1:16" ht="38.25">
      <c r="A44" s="132">
        <v>24</v>
      </c>
      <c r="B44" s="133" t="s">
        <v>40</v>
      </c>
      <c r="C44" s="244" t="s">
        <v>50</v>
      </c>
      <c r="D44" s="261" t="s">
        <v>82</v>
      </c>
      <c r="E44" s="111">
        <v>50</v>
      </c>
      <c r="F44" s="159"/>
      <c r="G44" s="98"/>
      <c r="H44" s="83"/>
      <c r="I44" s="98"/>
      <c r="J44" s="99"/>
      <c r="K44" s="99"/>
      <c r="L44" s="100"/>
      <c r="M44" s="99"/>
      <c r="N44" s="99"/>
      <c r="O44" s="99"/>
      <c r="P44" s="122"/>
    </row>
    <row r="45" spans="1:16">
      <c r="A45" s="132">
        <f t="shared" si="0"/>
        <v>25</v>
      </c>
      <c r="B45" s="133" t="s">
        <v>40</v>
      </c>
      <c r="C45" s="246" t="s">
        <v>39</v>
      </c>
      <c r="D45" s="259" t="s">
        <v>32</v>
      </c>
      <c r="E45" s="42">
        <f>E44*0.25</f>
        <v>12.5</v>
      </c>
      <c r="F45" s="159"/>
      <c r="G45" s="98"/>
      <c r="H45" s="98"/>
      <c r="I45" s="98"/>
      <c r="J45" s="99"/>
      <c r="K45" s="99"/>
      <c r="L45" s="100"/>
      <c r="M45" s="99"/>
      <c r="N45" s="84"/>
      <c r="O45" s="99"/>
      <c r="P45" s="122"/>
    </row>
    <row r="46" spans="1:16" ht="15">
      <c r="A46" s="132">
        <f t="shared" si="0"/>
        <v>26</v>
      </c>
      <c r="B46" s="133" t="s">
        <v>40</v>
      </c>
      <c r="C46" s="246" t="s">
        <v>31</v>
      </c>
      <c r="D46" s="259" t="s">
        <v>82</v>
      </c>
      <c r="E46" s="42">
        <f>E44</f>
        <v>50</v>
      </c>
      <c r="F46" s="159"/>
      <c r="G46" s="98"/>
      <c r="H46" s="98"/>
      <c r="I46" s="98"/>
      <c r="J46" s="99"/>
      <c r="K46" s="99"/>
      <c r="L46" s="100"/>
      <c r="M46" s="99"/>
      <c r="N46" s="84"/>
      <c r="O46" s="99"/>
      <c r="P46" s="122"/>
    </row>
    <row r="47" spans="1:16" ht="25.5">
      <c r="A47" s="132">
        <f t="shared" si="0"/>
        <v>27</v>
      </c>
      <c r="B47" s="133" t="s">
        <v>40</v>
      </c>
      <c r="C47" s="21" t="s">
        <v>51</v>
      </c>
      <c r="D47" s="262" t="s">
        <v>42</v>
      </c>
      <c r="E47" s="111">
        <v>50</v>
      </c>
      <c r="F47" s="159"/>
      <c r="G47" s="98"/>
      <c r="H47" s="83"/>
      <c r="I47" s="98"/>
      <c r="J47" s="99"/>
      <c r="K47" s="99"/>
      <c r="L47" s="100"/>
      <c r="M47" s="99"/>
      <c r="N47" s="99"/>
      <c r="O47" s="99"/>
      <c r="P47" s="122"/>
    </row>
    <row r="48" spans="1:16">
      <c r="A48" s="132">
        <f t="shared" si="0"/>
        <v>28</v>
      </c>
      <c r="B48" s="133" t="s">
        <v>40</v>
      </c>
      <c r="C48" s="246" t="s">
        <v>37</v>
      </c>
      <c r="D48" s="259" t="s">
        <v>32</v>
      </c>
      <c r="E48" s="42">
        <f>E47*0.25</f>
        <v>12.5</v>
      </c>
      <c r="F48" s="159"/>
      <c r="G48" s="98"/>
      <c r="H48" s="98"/>
      <c r="I48" s="98"/>
      <c r="J48" s="99"/>
      <c r="K48" s="99"/>
      <c r="L48" s="100"/>
      <c r="M48" s="99"/>
      <c r="N48" s="84"/>
      <c r="O48" s="99"/>
      <c r="P48" s="122"/>
    </row>
    <row r="49" spans="1:16">
      <c r="A49" s="132">
        <f t="shared" si="0"/>
        <v>29</v>
      </c>
      <c r="B49" s="133" t="s">
        <v>40</v>
      </c>
      <c r="C49" s="246" t="s">
        <v>38</v>
      </c>
      <c r="D49" s="182" t="s">
        <v>47</v>
      </c>
      <c r="E49" s="42">
        <f>E47/10</f>
        <v>5</v>
      </c>
      <c r="F49" s="83"/>
      <c r="G49" s="83"/>
      <c r="H49" s="83"/>
      <c r="I49" s="83"/>
      <c r="J49" s="84"/>
      <c r="K49" s="84"/>
      <c r="L49" s="85"/>
      <c r="M49" s="84"/>
      <c r="N49" s="84"/>
      <c r="O49" s="84"/>
      <c r="P49" s="120"/>
    </row>
    <row r="50" spans="1:16">
      <c r="A50" s="132">
        <f t="shared" si="0"/>
        <v>30</v>
      </c>
      <c r="B50" s="133" t="s">
        <v>40</v>
      </c>
      <c r="C50" s="246" t="s">
        <v>46</v>
      </c>
      <c r="D50" s="182" t="s">
        <v>47</v>
      </c>
      <c r="E50" s="42">
        <f>E47/15</f>
        <v>3.33</v>
      </c>
      <c r="F50" s="83"/>
      <c r="G50" s="83"/>
      <c r="H50" s="83"/>
      <c r="I50" s="83"/>
      <c r="J50" s="84"/>
      <c r="K50" s="84"/>
      <c r="L50" s="85"/>
      <c r="M50" s="84"/>
      <c r="N50" s="84"/>
      <c r="O50" s="84"/>
      <c r="P50" s="120"/>
    </row>
    <row r="51" spans="1:16" ht="13.5" customHeight="1">
      <c r="A51" s="132">
        <f t="shared" si="0"/>
        <v>31</v>
      </c>
      <c r="B51" s="133" t="s">
        <v>40</v>
      </c>
      <c r="C51" s="246" t="s">
        <v>48</v>
      </c>
      <c r="D51" s="182" t="s">
        <v>43</v>
      </c>
      <c r="E51" s="42">
        <v>1</v>
      </c>
      <c r="F51" s="83"/>
      <c r="G51" s="83"/>
      <c r="H51" s="83"/>
      <c r="I51" s="83"/>
      <c r="J51" s="84"/>
      <c r="K51" s="84"/>
      <c r="L51" s="85"/>
      <c r="M51" s="84"/>
      <c r="N51" s="84"/>
      <c r="O51" s="84"/>
      <c r="P51" s="120"/>
    </row>
    <row r="52" spans="1:16" ht="14.25" customHeight="1">
      <c r="A52" s="132">
        <f t="shared" si="0"/>
        <v>32</v>
      </c>
      <c r="B52" s="133" t="s">
        <v>40</v>
      </c>
      <c r="C52" s="246" t="s">
        <v>49</v>
      </c>
      <c r="D52" s="259" t="s">
        <v>82</v>
      </c>
      <c r="E52" s="42">
        <f>E47</f>
        <v>50</v>
      </c>
      <c r="F52" s="159"/>
      <c r="G52" s="98"/>
      <c r="H52" s="98"/>
      <c r="I52" s="98"/>
      <c r="J52" s="99"/>
      <c r="K52" s="99"/>
      <c r="L52" s="100"/>
      <c r="M52" s="99"/>
      <c r="N52" s="84"/>
      <c r="O52" s="99"/>
      <c r="P52" s="122"/>
    </row>
    <row r="53" spans="1:16" ht="15">
      <c r="A53" s="132">
        <f t="shared" si="0"/>
        <v>33</v>
      </c>
      <c r="B53" s="133" t="s">
        <v>40</v>
      </c>
      <c r="C53" s="21" t="s">
        <v>52</v>
      </c>
      <c r="D53" s="259" t="s">
        <v>82</v>
      </c>
      <c r="E53" s="42">
        <v>2</v>
      </c>
      <c r="F53" s="159"/>
      <c r="G53" s="98"/>
      <c r="H53" s="83"/>
      <c r="I53" s="98"/>
      <c r="J53" s="99"/>
      <c r="K53" s="99"/>
      <c r="L53" s="100"/>
      <c r="M53" s="99"/>
      <c r="N53" s="99"/>
      <c r="O53" s="99"/>
      <c r="P53" s="122"/>
    </row>
    <row r="54" spans="1:16">
      <c r="A54" s="132">
        <f t="shared" si="0"/>
        <v>34</v>
      </c>
      <c r="B54" s="133" t="s">
        <v>40</v>
      </c>
      <c r="C54" s="246" t="s">
        <v>37</v>
      </c>
      <c r="D54" s="182" t="s">
        <v>32</v>
      </c>
      <c r="E54" s="42">
        <v>1.5</v>
      </c>
      <c r="F54" s="159"/>
      <c r="G54" s="98"/>
      <c r="H54" s="98"/>
      <c r="I54" s="98"/>
      <c r="J54" s="99"/>
      <c r="K54" s="99"/>
      <c r="L54" s="100"/>
      <c r="M54" s="99"/>
      <c r="N54" s="84"/>
      <c r="O54" s="99"/>
      <c r="P54" s="122"/>
    </row>
    <row r="55" spans="1:16" ht="15">
      <c r="A55" s="132">
        <f t="shared" si="0"/>
        <v>35</v>
      </c>
      <c r="B55" s="133" t="s">
        <v>40</v>
      </c>
      <c r="C55" s="21" t="s">
        <v>114</v>
      </c>
      <c r="D55" s="259" t="s">
        <v>82</v>
      </c>
      <c r="E55" s="42">
        <f>E53</f>
        <v>2</v>
      </c>
      <c r="F55" s="159"/>
      <c r="G55" s="98"/>
      <c r="H55" s="83"/>
      <c r="I55" s="98"/>
      <c r="J55" s="99"/>
      <c r="K55" s="99"/>
      <c r="L55" s="100"/>
      <c r="M55" s="99"/>
      <c r="N55" s="99"/>
      <c r="O55" s="99"/>
      <c r="P55" s="122"/>
    </row>
    <row r="56" spans="1:16" ht="25.5">
      <c r="A56" s="132">
        <f t="shared" si="0"/>
        <v>36</v>
      </c>
      <c r="B56" s="133" t="s">
        <v>40</v>
      </c>
      <c r="C56" s="246" t="s">
        <v>54</v>
      </c>
      <c r="D56" s="262" t="s">
        <v>32</v>
      </c>
      <c r="E56" s="111">
        <f>E55*0.4</f>
        <v>0.8</v>
      </c>
      <c r="F56" s="159"/>
      <c r="G56" s="98"/>
      <c r="H56" s="98"/>
      <c r="I56" s="98"/>
      <c r="J56" s="99"/>
      <c r="K56" s="99"/>
      <c r="L56" s="100"/>
      <c r="M56" s="99"/>
      <c r="N56" s="84"/>
      <c r="O56" s="99"/>
      <c r="P56" s="122"/>
    </row>
    <row r="57" spans="1:16" ht="25.5">
      <c r="A57" s="132">
        <f t="shared" si="0"/>
        <v>37</v>
      </c>
      <c r="B57" s="133" t="s">
        <v>40</v>
      </c>
      <c r="C57" s="161" t="s">
        <v>152</v>
      </c>
      <c r="D57" s="262" t="s">
        <v>42</v>
      </c>
      <c r="E57" s="111">
        <v>48</v>
      </c>
      <c r="F57" s="159"/>
      <c r="G57" s="98"/>
      <c r="H57" s="98"/>
      <c r="I57" s="98"/>
      <c r="J57" s="99"/>
      <c r="K57" s="168"/>
      <c r="L57" s="100"/>
      <c r="M57" s="99"/>
      <c r="N57" s="84"/>
      <c r="O57" s="99"/>
      <c r="P57" s="122"/>
    </row>
    <row r="58" spans="1:16">
      <c r="A58" s="132">
        <f t="shared" si="0"/>
        <v>38</v>
      </c>
      <c r="B58" s="133" t="s">
        <v>40</v>
      </c>
      <c r="C58" s="246" t="s">
        <v>153</v>
      </c>
      <c r="D58" s="264" t="s">
        <v>42</v>
      </c>
      <c r="E58" s="265">
        <v>48</v>
      </c>
      <c r="F58" s="266"/>
      <c r="G58" s="181"/>
      <c r="H58" s="181"/>
      <c r="I58" s="181"/>
      <c r="J58" s="181"/>
      <c r="K58" s="181"/>
      <c r="L58" s="181"/>
      <c r="M58" s="181"/>
      <c r="N58" s="181"/>
      <c r="O58" s="181"/>
      <c r="P58" s="206"/>
    </row>
    <row r="59" spans="1:16" s="180" customFormat="1">
      <c r="A59" s="132">
        <f t="shared" si="0"/>
        <v>39</v>
      </c>
      <c r="B59" s="133" t="s">
        <v>40</v>
      </c>
      <c r="C59" s="246" t="s">
        <v>154</v>
      </c>
      <c r="D59" s="267" t="s">
        <v>42</v>
      </c>
      <c r="E59" s="268">
        <v>48</v>
      </c>
      <c r="F59" s="269"/>
      <c r="G59" s="174"/>
      <c r="H59" s="174"/>
      <c r="I59" s="174"/>
      <c r="J59" s="175"/>
      <c r="K59" s="176"/>
      <c r="L59" s="177"/>
      <c r="M59" s="175"/>
      <c r="N59" s="178"/>
      <c r="O59" s="175"/>
      <c r="P59" s="179"/>
    </row>
    <row r="60" spans="1:16" ht="25.5">
      <c r="A60" s="132">
        <f t="shared" si="0"/>
        <v>40</v>
      </c>
      <c r="B60" s="133" t="s">
        <v>40</v>
      </c>
      <c r="C60" s="161" t="s">
        <v>155</v>
      </c>
      <c r="D60" s="267" t="s">
        <v>42</v>
      </c>
      <c r="E60" s="268">
        <v>48</v>
      </c>
      <c r="F60" s="159"/>
      <c r="G60" s="98"/>
      <c r="H60" s="98"/>
      <c r="I60" s="98"/>
      <c r="J60" s="99"/>
      <c r="K60" s="168"/>
      <c r="L60" s="100"/>
      <c r="M60" s="99"/>
      <c r="N60" s="84"/>
      <c r="O60" s="99"/>
      <c r="P60" s="122"/>
    </row>
    <row r="61" spans="1:16">
      <c r="A61" s="132"/>
      <c r="B61" s="133"/>
      <c r="C61" s="23" t="s">
        <v>263</v>
      </c>
      <c r="D61" s="182"/>
      <c r="E61" s="42"/>
      <c r="F61" s="260"/>
      <c r="G61" s="89"/>
      <c r="H61" s="28"/>
      <c r="I61" s="28"/>
      <c r="J61" s="29"/>
      <c r="K61" s="30"/>
      <c r="L61" s="90"/>
      <c r="M61" s="29"/>
      <c r="N61" s="29"/>
      <c r="O61" s="29"/>
      <c r="P61" s="32"/>
    </row>
    <row r="62" spans="1:16" ht="38.25">
      <c r="A62" s="132">
        <v>41</v>
      </c>
      <c r="B62" s="133" t="s">
        <v>40</v>
      </c>
      <c r="C62" s="270" t="s">
        <v>212</v>
      </c>
      <c r="D62" s="271" t="s">
        <v>83</v>
      </c>
      <c r="E62" s="129">
        <v>16</v>
      </c>
      <c r="F62" s="83"/>
      <c r="G62" s="83"/>
      <c r="H62" s="83"/>
      <c r="I62" s="83"/>
      <c r="J62" s="84"/>
      <c r="K62" s="84"/>
      <c r="L62" s="85"/>
      <c r="M62" s="84"/>
      <c r="N62" s="84"/>
      <c r="O62" s="84"/>
      <c r="P62" s="120"/>
    </row>
    <row r="63" spans="1:16" ht="25.5">
      <c r="A63" s="132">
        <f t="shared" si="0"/>
        <v>42</v>
      </c>
      <c r="B63" s="133" t="s">
        <v>40</v>
      </c>
      <c r="C63" s="272" t="s">
        <v>115</v>
      </c>
      <c r="D63" s="271" t="s">
        <v>83</v>
      </c>
      <c r="E63" s="129">
        <v>16</v>
      </c>
      <c r="F63" s="83"/>
      <c r="G63" s="83"/>
      <c r="H63" s="83"/>
      <c r="I63" s="83"/>
      <c r="J63" s="84"/>
      <c r="K63" s="84"/>
      <c r="L63" s="85"/>
      <c r="M63" s="84"/>
      <c r="N63" s="84"/>
      <c r="O63" s="84"/>
      <c r="P63" s="120"/>
    </row>
    <row r="64" spans="1:16" ht="15">
      <c r="A64" s="132">
        <f t="shared" si="0"/>
        <v>43</v>
      </c>
      <c r="B64" s="133" t="s">
        <v>40</v>
      </c>
      <c r="C64" s="275" t="s">
        <v>116</v>
      </c>
      <c r="D64" s="271" t="s">
        <v>83</v>
      </c>
      <c r="E64" s="129">
        <v>16</v>
      </c>
      <c r="F64" s="83"/>
      <c r="G64" s="83"/>
      <c r="H64" s="83"/>
      <c r="I64" s="83"/>
      <c r="J64" s="84"/>
      <c r="K64" s="84"/>
      <c r="L64" s="85"/>
      <c r="M64" s="84"/>
      <c r="N64" s="84"/>
      <c r="O64" s="84"/>
      <c r="P64" s="120"/>
    </row>
    <row r="65" spans="1:16" ht="15">
      <c r="A65" s="132">
        <f t="shared" si="0"/>
        <v>44</v>
      </c>
      <c r="B65" s="133" t="s">
        <v>40</v>
      </c>
      <c r="C65" s="275" t="s">
        <v>31</v>
      </c>
      <c r="D65" s="271" t="s">
        <v>83</v>
      </c>
      <c r="E65" s="129">
        <v>16</v>
      </c>
      <c r="F65" s="83"/>
      <c r="G65" s="83"/>
      <c r="H65" s="83"/>
      <c r="I65" s="83"/>
      <c r="J65" s="84"/>
      <c r="K65" s="84"/>
      <c r="L65" s="85"/>
      <c r="M65" s="84"/>
      <c r="N65" s="84"/>
      <c r="O65" s="84"/>
      <c r="P65" s="120"/>
    </row>
    <row r="66" spans="1:16" ht="25.5">
      <c r="A66" s="132">
        <f t="shared" si="0"/>
        <v>45</v>
      </c>
      <c r="B66" s="133" t="s">
        <v>40</v>
      </c>
      <c r="C66" s="277" t="s">
        <v>117</v>
      </c>
      <c r="D66" s="271" t="s">
        <v>83</v>
      </c>
      <c r="E66" s="129">
        <v>16</v>
      </c>
      <c r="F66" s="83"/>
      <c r="G66" s="83"/>
      <c r="H66" s="83"/>
      <c r="I66" s="83"/>
      <c r="J66" s="84"/>
      <c r="K66" s="84"/>
      <c r="L66" s="85"/>
      <c r="M66" s="84"/>
      <c r="N66" s="84"/>
      <c r="O66" s="84"/>
      <c r="P66" s="120"/>
    </row>
    <row r="67" spans="1:16">
      <c r="A67" s="132">
        <f t="shared" si="0"/>
        <v>46</v>
      </c>
      <c r="B67" s="133" t="s">
        <v>40</v>
      </c>
      <c r="C67" s="279" t="s">
        <v>118</v>
      </c>
      <c r="D67" s="271" t="s">
        <v>33</v>
      </c>
      <c r="E67" s="129">
        <v>104</v>
      </c>
      <c r="F67" s="83"/>
      <c r="G67" s="83"/>
      <c r="H67" s="83"/>
      <c r="I67" s="83"/>
      <c r="J67" s="84"/>
      <c r="K67" s="84"/>
      <c r="L67" s="85"/>
      <c r="M67" s="84"/>
      <c r="N67" s="84"/>
      <c r="O67" s="84"/>
      <c r="P67" s="120"/>
    </row>
    <row r="68" spans="1:16">
      <c r="A68" s="132">
        <f t="shared" si="0"/>
        <v>47</v>
      </c>
      <c r="B68" s="133" t="s">
        <v>40</v>
      </c>
      <c r="C68" s="275" t="s">
        <v>31</v>
      </c>
      <c r="D68" s="271" t="s">
        <v>42</v>
      </c>
      <c r="E68" s="129">
        <v>16</v>
      </c>
      <c r="F68" s="83"/>
      <c r="G68" s="83"/>
      <c r="H68" s="83"/>
      <c r="I68" s="83"/>
      <c r="J68" s="84"/>
      <c r="K68" s="84"/>
      <c r="L68" s="85"/>
      <c r="M68" s="84"/>
      <c r="N68" s="84"/>
      <c r="O68" s="84"/>
      <c r="P68" s="120"/>
    </row>
    <row r="69" spans="1:16" ht="25.5">
      <c r="A69" s="132">
        <f t="shared" si="0"/>
        <v>48</v>
      </c>
      <c r="B69" s="133" t="s">
        <v>40</v>
      </c>
      <c r="C69" s="282" t="s">
        <v>90</v>
      </c>
      <c r="D69" s="271" t="s">
        <v>83</v>
      </c>
      <c r="E69" s="129">
        <v>16</v>
      </c>
      <c r="F69" s="83"/>
      <c r="G69" s="83"/>
      <c r="H69" s="83"/>
      <c r="I69" s="83"/>
      <c r="J69" s="84"/>
      <c r="K69" s="84"/>
      <c r="L69" s="85"/>
      <c r="M69" s="84"/>
      <c r="N69" s="84"/>
      <c r="O69" s="84"/>
      <c r="P69" s="120"/>
    </row>
    <row r="70" spans="1:16" ht="25.5">
      <c r="A70" s="132">
        <f t="shared" si="0"/>
        <v>49</v>
      </c>
      <c r="B70" s="133" t="s">
        <v>40</v>
      </c>
      <c r="C70" s="279" t="s">
        <v>213</v>
      </c>
      <c r="D70" s="271" t="s">
        <v>83</v>
      </c>
      <c r="E70" s="129">
        <v>18</v>
      </c>
      <c r="F70" s="83"/>
      <c r="G70" s="83"/>
      <c r="H70" s="83"/>
      <c r="I70" s="83"/>
      <c r="J70" s="84"/>
      <c r="K70" s="84"/>
      <c r="L70" s="85"/>
      <c r="M70" s="84"/>
      <c r="N70" s="84"/>
      <c r="O70" s="84"/>
      <c r="P70" s="120"/>
    </row>
    <row r="71" spans="1:16">
      <c r="A71" s="132">
        <f t="shared" si="0"/>
        <v>50</v>
      </c>
      <c r="B71" s="133" t="s">
        <v>40</v>
      </c>
      <c r="C71" s="279" t="s">
        <v>55</v>
      </c>
      <c r="D71" s="271" t="s">
        <v>221</v>
      </c>
      <c r="E71" s="129">
        <v>14</v>
      </c>
      <c r="F71" s="83"/>
      <c r="G71" s="83"/>
      <c r="H71" s="83"/>
      <c r="I71" s="83"/>
      <c r="J71" s="84"/>
      <c r="K71" s="84"/>
      <c r="L71" s="85"/>
      <c r="M71" s="84"/>
      <c r="N71" s="84"/>
      <c r="O71" s="84"/>
      <c r="P71" s="120"/>
    </row>
    <row r="72" spans="1:16">
      <c r="A72" s="132">
        <f t="shared" si="0"/>
        <v>51</v>
      </c>
      <c r="B72" s="133" t="s">
        <v>40</v>
      </c>
      <c r="C72" s="279" t="s">
        <v>57</v>
      </c>
      <c r="D72" s="271" t="s">
        <v>13</v>
      </c>
      <c r="E72" s="129">
        <v>1</v>
      </c>
      <c r="F72" s="83"/>
      <c r="G72" s="83"/>
      <c r="H72" s="83"/>
      <c r="I72" s="83"/>
      <c r="J72" s="84"/>
      <c r="K72" s="84"/>
      <c r="L72" s="85"/>
      <c r="M72" s="84"/>
      <c r="N72" s="84"/>
      <c r="O72" s="84"/>
      <c r="P72" s="120"/>
    </row>
    <row r="73" spans="1:16" ht="25.5">
      <c r="A73" s="132">
        <f t="shared" si="0"/>
        <v>52</v>
      </c>
      <c r="B73" s="133" t="s">
        <v>40</v>
      </c>
      <c r="C73" s="275" t="s">
        <v>58</v>
      </c>
      <c r="D73" s="271" t="s">
        <v>83</v>
      </c>
      <c r="E73" s="129">
        <v>16</v>
      </c>
      <c r="F73" s="83"/>
      <c r="G73" s="83"/>
      <c r="H73" s="83"/>
      <c r="I73" s="83"/>
      <c r="J73" s="84"/>
      <c r="K73" s="84"/>
      <c r="L73" s="85"/>
      <c r="M73" s="84"/>
      <c r="N73" s="84"/>
      <c r="O73" s="84"/>
      <c r="P73" s="120"/>
    </row>
    <row r="74" spans="1:16">
      <c r="A74" s="132">
        <f t="shared" si="0"/>
        <v>53</v>
      </c>
      <c r="B74" s="133" t="s">
        <v>40</v>
      </c>
      <c r="C74" s="287" t="s">
        <v>165</v>
      </c>
      <c r="D74" s="271" t="s">
        <v>36</v>
      </c>
      <c r="E74" s="129">
        <v>15</v>
      </c>
      <c r="F74" s="83"/>
      <c r="G74" s="83"/>
      <c r="H74" s="83"/>
      <c r="I74" s="83"/>
      <c r="J74" s="84"/>
      <c r="K74" s="84"/>
      <c r="L74" s="85"/>
      <c r="M74" s="84"/>
      <c r="N74" s="84"/>
      <c r="O74" s="84"/>
      <c r="P74" s="120"/>
    </row>
    <row r="75" spans="1:16">
      <c r="A75" s="132">
        <f t="shared" si="0"/>
        <v>54</v>
      </c>
      <c r="B75" s="133" t="s">
        <v>40</v>
      </c>
      <c r="C75" s="288" t="s">
        <v>59</v>
      </c>
      <c r="D75" s="271" t="s">
        <v>36</v>
      </c>
      <c r="E75" s="129">
        <v>15</v>
      </c>
      <c r="F75" s="281"/>
      <c r="G75" s="101"/>
      <c r="H75" s="102"/>
      <c r="I75" s="83"/>
      <c r="J75" s="103"/>
      <c r="K75" s="84"/>
      <c r="L75" s="104"/>
      <c r="M75" s="103"/>
      <c r="N75" s="84"/>
      <c r="O75" s="103"/>
      <c r="P75" s="120"/>
    </row>
    <row r="76" spans="1:16">
      <c r="A76" s="132">
        <f t="shared" si="0"/>
        <v>55</v>
      </c>
      <c r="B76" s="133" t="s">
        <v>40</v>
      </c>
      <c r="C76" s="288" t="s">
        <v>60</v>
      </c>
      <c r="D76" s="271" t="s">
        <v>36</v>
      </c>
      <c r="E76" s="129">
        <f>E74</f>
        <v>15</v>
      </c>
      <c r="F76" s="281"/>
      <c r="G76" s="101"/>
      <c r="H76" s="102"/>
      <c r="I76" s="83"/>
      <c r="J76" s="103"/>
      <c r="K76" s="84"/>
      <c r="L76" s="104"/>
      <c r="M76" s="103"/>
      <c r="N76" s="84"/>
      <c r="O76" s="103"/>
      <c r="P76" s="120"/>
    </row>
    <row r="77" spans="1:16" ht="25.5">
      <c r="A77" s="132">
        <f t="shared" si="0"/>
        <v>56</v>
      </c>
      <c r="B77" s="133" t="s">
        <v>40</v>
      </c>
      <c r="C77" s="270" t="s">
        <v>220</v>
      </c>
      <c r="D77" s="271" t="s">
        <v>36</v>
      </c>
      <c r="E77" s="129">
        <v>1.6</v>
      </c>
      <c r="F77" s="281"/>
      <c r="G77" s="101"/>
      <c r="H77" s="102"/>
      <c r="I77" s="83"/>
      <c r="J77" s="103"/>
      <c r="K77" s="84"/>
      <c r="L77" s="104"/>
      <c r="M77" s="103"/>
      <c r="N77" s="84"/>
      <c r="O77" s="103"/>
      <c r="P77" s="120"/>
    </row>
    <row r="78" spans="1:16">
      <c r="A78" s="132"/>
      <c r="B78" s="133"/>
      <c r="C78" s="23" t="s">
        <v>264</v>
      </c>
      <c r="D78" s="259"/>
      <c r="E78" s="42"/>
      <c r="F78" s="293"/>
      <c r="G78" s="89"/>
      <c r="H78" s="28"/>
      <c r="I78" s="28"/>
      <c r="J78" s="29"/>
      <c r="K78" s="182"/>
      <c r="L78" s="90"/>
      <c r="M78" s="29"/>
      <c r="N78" s="29"/>
      <c r="O78" s="29"/>
      <c r="P78" s="32"/>
    </row>
    <row r="79" spans="1:16">
      <c r="A79" s="132">
        <v>57</v>
      </c>
      <c r="B79" s="133" t="s">
        <v>40</v>
      </c>
      <c r="C79" s="21" t="s">
        <v>166</v>
      </c>
      <c r="D79" s="182" t="s">
        <v>62</v>
      </c>
      <c r="E79" s="42">
        <v>1</v>
      </c>
      <c r="F79" s="83"/>
      <c r="G79" s="83"/>
      <c r="H79" s="83"/>
      <c r="I79" s="83"/>
      <c r="J79" s="84"/>
      <c r="K79" s="84"/>
      <c r="L79" s="85"/>
      <c r="M79" s="84"/>
      <c r="N79" s="84"/>
      <c r="O79" s="84"/>
      <c r="P79" s="120"/>
    </row>
    <row r="80" spans="1:16">
      <c r="A80" s="132">
        <f t="shared" si="0"/>
        <v>58</v>
      </c>
      <c r="B80" s="133" t="s">
        <v>40</v>
      </c>
      <c r="C80" s="184" t="s">
        <v>105</v>
      </c>
      <c r="D80" s="182" t="s">
        <v>36</v>
      </c>
      <c r="E80" s="42">
        <v>20</v>
      </c>
      <c r="F80" s="83"/>
      <c r="G80" s="83"/>
      <c r="H80" s="83"/>
      <c r="I80" s="83"/>
      <c r="J80" s="84"/>
      <c r="K80" s="84"/>
      <c r="L80" s="85"/>
      <c r="M80" s="84"/>
      <c r="N80" s="84"/>
      <c r="O80" s="84"/>
      <c r="P80" s="120"/>
    </row>
    <row r="81" spans="1:16" ht="23.25" customHeight="1">
      <c r="A81" s="132">
        <f t="shared" si="0"/>
        <v>59</v>
      </c>
      <c r="B81" s="133" t="s">
        <v>40</v>
      </c>
      <c r="C81" s="184" t="s">
        <v>146</v>
      </c>
      <c r="D81" s="182" t="s">
        <v>13</v>
      </c>
      <c r="E81" s="42">
        <v>1</v>
      </c>
      <c r="F81" s="83"/>
      <c r="G81" s="86"/>
      <c r="H81" s="83"/>
      <c r="I81" s="83"/>
      <c r="J81" s="84"/>
      <c r="K81" s="84"/>
      <c r="L81" s="85"/>
      <c r="M81" s="84"/>
      <c r="N81" s="84"/>
      <c r="O81" s="84"/>
      <c r="P81" s="120"/>
    </row>
    <row r="82" spans="1:16" ht="12.75" customHeight="1">
      <c r="A82" s="132">
        <f t="shared" si="0"/>
        <v>60</v>
      </c>
      <c r="B82" s="133" t="s">
        <v>40</v>
      </c>
      <c r="C82" s="184" t="s">
        <v>92</v>
      </c>
      <c r="D82" s="182" t="s">
        <v>13</v>
      </c>
      <c r="E82" s="42">
        <v>1</v>
      </c>
      <c r="F82" s="83"/>
      <c r="G82" s="86"/>
      <c r="H82" s="83"/>
      <c r="I82" s="83"/>
      <c r="J82" s="84"/>
      <c r="K82" s="84"/>
      <c r="L82" s="85"/>
      <c r="M82" s="84"/>
      <c r="N82" s="84"/>
      <c r="O82" s="84"/>
      <c r="P82" s="120"/>
    </row>
    <row r="83" spans="1:16" s="157" customFormat="1" ht="12" customHeight="1">
      <c r="A83" s="132">
        <f t="shared" si="0"/>
        <v>61</v>
      </c>
      <c r="B83" s="133" t="s">
        <v>40</v>
      </c>
      <c r="C83" s="184" t="s">
        <v>93</v>
      </c>
      <c r="D83" s="182" t="s">
        <v>13</v>
      </c>
      <c r="E83" s="42">
        <v>1</v>
      </c>
      <c r="F83" s="154"/>
      <c r="G83" s="86"/>
      <c r="H83" s="154"/>
      <c r="I83" s="83"/>
      <c r="J83" s="155"/>
      <c r="K83" s="84"/>
      <c r="L83" s="156"/>
      <c r="M83" s="155"/>
      <c r="N83" s="84"/>
      <c r="O83" s="84"/>
      <c r="P83" s="120"/>
    </row>
    <row r="84" spans="1:16" s="157" customFormat="1" ht="12.75" customHeight="1">
      <c r="A84" s="132">
        <f t="shared" si="0"/>
        <v>62</v>
      </c>
      <c r="B84" s="133" t="s">
        <v>40</v>
      </c>
      <c r="C84" s="184" t="s">
        <v>94</v>
      </c>
      <c r="D84" s="182" t="s">
        <v>13</v>
      </c>
      <c r="E84" s="42">
        <v>1</v>
      </c>
      <c r="F84" s="154"/>
      <c r="G84" s="86"/>
      <c r="H84" s="154"/>
      <c r="I84" s="83"/>
      <c r="J84" s="155"/>
      <c r="K84" s="84"/>
      <c r="L84" s="156"/>
      <c r="M84" s="155"/>
      <c r="N84" s="84"/>
      <c r="O84" s="84"/>
      <c r="P84" s="120"/>
    </row>
    <row r="85" spans="1:16" s="157" customFormat="1" ht="12.75" customHeight="1">
      <c r="A85" s="132">
        <f t="shared" si="0"/>
        <v>63</v>
      </c>
      <c r="B85" s="133" t="s">
        <v>40</v>
      </c>
      <c r="C85" s="184" t="s">
        <v>95</v>
      </c>
      <c r="D85" s="182" t="s">
        <v>96</v>
      </c>
      <c r="E85" s="42">
        <v>1</v>
      </c>
      <c r="F85" s="154"/>
      <c r="G85" s="86"/>
      <c r="H85" s="154"/>
      <c r="I85" s="83"/>
      <c r="J85" s="155"/>
      <c r="K85" s="84"/>
      <c r="L85" s="156"/>
      <c r="M85" s="155"/>
      <c r="N85" s="84"/>
      <c r="O85" s="84"/>
      <c r="P85" s="120"/>
    </row>
    <row r="86" spans="1:16" s="157" customFormat="1" ht="43.5" customHeight="1">
      <c r="A86" s="132">
        <f t="shared" si="0"/>
        <v>64</v>
      </c>
      <c r="B86" s="133" t="s">
        <v>40</v>
      </c>
      <c r="C86" s="161" t="s">
        <v>224</v>
      </c>
      <c r="D86" s="182" t="s">
        <v>221</v>
      </c>
      <c r="E86" s="42">
        <v>5</v>
      </c>
      <c r="F86" s="154"/>
      <c r="G86" s="86"/>
      <c r="H86" s="154"/>
      <c r="I86" s="83"/>
      <c r="J86" s="155"/>
      <c r="K86" s="84"/>
      <c r="L86" s="156"/>
      <c r="M86" s="155"/>
      <c r="N86" s="84"/>
      <c r="O86" s="84"/>
      <c r="P86" s="120"/>
    </row>
    <row r="87" spans="1:16" s="157" customFormat="1" ht="51.75" customHeight="1">
      <c r="A87" s="132">
        <f t="shared" ref="A87:A98" si="1">A86+1</f>
        <v>65</v>
      </c>
      <c r="B87" s="133" t="s">
        <v>40</v>
      </c>
      <c r="C87" s="21" t="s">
        <v>217</v>
      </c>
      <c r="D87" s="182" t="s">
        <v>62</v>
      </c>
      <c r="E87" s="42">
        <v>1</v>
      </c>
      <c r="F87" s="154"/>
      <c r="G87" s="86"/>
      <c r="H87" s="154"/>
      <c r="I87" s="83"/>
      <c r="J87" s="155"/>
      <c r="K87" s="84"/>
      <c r="L87" s="156"/>
      <c r="M87" s="155"/>
      <c r="N87" s="84"/>
      <c r="O87" s="84"/>
      <c r="P87" s="120"/>
    </row>
    <row r="88" spans="1:16" s="157" customFormat="1" ht="15.75" customHeight="1">
      <c r="A88" s="132">
        <f t="shared" si="1"/>
        <v>66</v>
      </c>
      <c r="B88" s="133" t="s">
        <v>40</v>
      </c>
      <c r="C88" s="21" t="s">
        <v>277</v>
      </c>
      <c r="D88" s="182" t="s">
        <v>13</v>
      </c>
      <c r="E88" s="42">
        <v>1</v>
      </c>
      <c r="F88" s="154"/>
      <c r="G88" s="86"/>
      <c r="H88" s="154"/>
      <c r="I88" s="83"/>
      <c r="J88" s="155"/>
      <c r="K88" s="84"/>
      <c r="L88" s="156"/>
      <c r="M88" s="155"/>
      <c r="N88" s="84"/>
      <c r="O88" s="84"/>
      <c r="P88" s="120"/>
    </row>
    <row r="89" spans="1:16" s="157" customFormat="1" ht="12.75" customHeight="1">
      <c r="A89" s="132">
        <f t="shared" si="1"/>
        <v>67</v>
      </c>
      <c r="B89" s="133" t="s">
        <v>40</v>
      </c>
      <c r="C89" s="21" t="s">
        <v>99</v>
      </c>
      <c r="D89" s="182" t="s">
        <v>13</v>
      </c>
      <c r="E89" s="42">
        <v>1</v>
      </c>
      <c r="F89" s="154"/>
      <c r="G89" s="86"/>
      <c r="H89" s="154"/>
      <c r="I89" s="83"/>
      <c r="J89" s="155"/>
      <c r="K89" s="84"/>
      <c r="L89" s="156"/>
      <c r="M89" s="155"/>
      <c r="N89" s="84"/>
      <c r="O89" s="84"/>
      <c r="P89" s="120"/>
    </row>
    <row r="90" spans="1:16" s="157" customFormat="1" ht="27" customHeight="1">
      <c r="A90" s="132">
        <f t="shared" si="1"/>
        <v>68</v>
      </c>
      <c r="B90" s="133" t="s">
        <v>40</v>
      </c>
      <c r="C90" s="21" t="s">
        <v>225</v>
      </c>
      <c r="D90" s="182" t="s">
        <v>221</v>
      </c>
      <c r="E90" s="42">
        <v>3</v>
      </c>
      <c r="F90" s="154"/>
      <c r="G90" s="86"/>
      <c r="H90" s="154"/>
      <c r="I90" s="83"/>
      <c r="J90" s="155"/>
      <c r="K90" s="84"/>
      <c r="L90" s="156"/>
      <c r="M90" s="155"/>
      <c r="N90" s="84"/>
      <c r="O90" s="84"/>
      <c r="P90" s="120"/>
    </row>
    <row r="91" spans="1:16" s="157" customFormat="1" ht="12.75" customHeight="1">
      <c r="A91" s="132">
        <f t="shared" si="1"/>
        <v>69</v>
      </c>
      <c r="B91" s="133" t="s">
        <v>40</v>
      </c>
      <c r="C91" s="291" t="s">
        <v>219</v>
      </c>
      <c r="D91" s="182" t="s">
        <v>36</v>
      </c>
      <c r="E91" s="42">
        <v>4</v>
      </c>
      <c r="F91" s="154"/>
      <c r="G91" s="86"/>
      <c r="H91" s="154"/>
      <c r="I91" s="83"/>
      <c r="J91" s="155"/>
      <c r="K91" s="84"/>
      <c r="L91" s="156"/>
      <c r="M91" s="155"/>
      <c r="N91" s="84"/>
      <c r="O91" s="84"/>
      <c r="P91" s="120"/>
    </row>
    <row r="92" spans="1:16">
      <c r="A92" s="132">
        <f t="shared" si="1"/>
        <v>70</v>
      </c>
      <c r="B92" s="133" t="s">
        <v>40</v>
      </c>
      <c r="C92" s="37" t="s">
        <v>97</v>
      </c>
      <c r="D92" s="130" t="s">
        <v>13</v>
      </c>
      <c r="E92" s="43">
        <v>2</v>
      </c>
      <c r="F92" s="83"/>
      <c r="G92" s="83"/>
      <c r="H92" s="83"/>
      <c r="I92" s="83"/>
      <c r="J92" s="84"/>
      <c r="K92" s="84"/>
      <c r="L92" s="85"/>
      <c r="M92" s="84"/>
      <c r="N92" s="84"/>
      <c r="O92" s="84"/>
      <c r="P92" s="120"/>
    </row>
    <row r="93" spans="1:16">
      <c r="A93" s="132">
        <f t="shared" si="1"/>
        <v>71</v>
      </c>
      <c r="B93" s="133" t="s">
        <v>40</v>
      </c>
      <c r="C93" s="35" t="s">
        <v>98</v>
      </c>
      <c r="D93" s="292" t="s">
        <v>13</v>
      </c>
      <c r="E93" s="129">
        <v>2</v>
      </c>
      <c r="F93" s="83"/>
      <c r="G93" s="83"/>
      <c r="H93" s="83"/>
      <c r="I93" s="83"/>
      <c r="J93" s="84"/>
      <c r="K93" s="84"/>
      <c r="L93" s="85"/>
      <c r="M93" s="84"/>
      <c r="N93" s="84"/>
      <c r="O93" s="84"/>
      <c r="P93" s="120"/>
    </row>
    <row r="94" spans="1:16">
      <c r="A94" s="132">
        <f t="shared" si="1"/>
        <v>72</v>
      </c>
      <c r="B94" s="133" t="s">
        <v>40</v>
      </c>
      <c r="C94" s="35" t="s">
        <v>119</v>
      </c>
      <c r="D94" s="130" t="s">
        <v>36</v>
      </c>
      <c r="E94" s="43">
        <v>20</v>
      </c>
      <c r="F94" s="86"/>
      <c r="G94" s="86"/>
      <c r="H94" s="83"/>
      <c r="I94" s="83"/>
      <c r="J94" s="87"/>
      <c r="K94" s="87"/>
      <c r="L94" s="88"/>
      <c r="M94" s="87"/>
      <c r="N94" s="87"/>
      <c r="O94" s="87"/>
      <c r="P94" s="121"/>
    </row>
    <row r="95" spans="1:16" ht="25.5">
      <c r="A95" s="132">
        <f t="shared" si="1"/>
        <v>73</v>
      </c>
      <c r="B95" s="133" t="s">
        <v>40</v>
      </c>
      <c r="C95" s="35" t="s">
        <v>120</v>
      </c>
      <c r="D95" s="130" t="s">
        <v>13</v>
      </c>
      <c r="E95" s="43">
        <v>2</v>
      </c>
      <c r="F95" s="86"/>
      <c r="G95" s="86"/>
      <c r="H95" s="83"/>
      <c r="I95" s="83"/>
      <c r="J95" s="87"/>
      <c r="K95" s="87"/>
      <c r="L95" s="88"/>
      <c r="M95" s="87"/>
      <c r="N95" s="87"/>
      <c r="O95" s="87"/>
      <c r="P95" s="121"/>
    </row>
    <row r="96" spans="1:16" ht="63.75">
      <c r="A96" s="132">
        <f t="shared" si="1"/>
        <v>74</v>
      </c>
      <c r="B96" s="133" t="s">
        <v>40</v>
      </c>
      <c r="C96" s="21" t="s">
        <v>226</v>
      </c>
      <c r="D96" s="130" t="s">
        <v>13</v>
      </c>
      <c r="E96" s="43">
        <v>1</v>
      </c>
      <c r="F96" s="86"/>
      <c r="G96" s="86"/>
      <c r="H96" s="83"/>
      <c r="I96" s="83"/>
      <c r="J96" s="87"/>
      <c r="K96" s="87"/>
      <c r="L96" s="88"/>
      <c r="M96" s="87"/>
      <c r="N96" s="87"/>
      <c r="O96" s="87"/>
      <c r="P96" s="121"/>
    </row>
    <row r="97" spans="1:16" ht="25.5">
      <c r="A97" s="132">
        <f t="shared" si="1"/>
        <v>75</v>
      </c>
      <c r="B97" s="133" t="s">
        <v>40</v>
      </c>
      <c r="C97" s="21" t="s">
        <v>271</v>
      </c>
      <c r="D97" s="130" t="s">
        <v>62</v>
      </c>
      <c r="E97" s="43">
        <v>1</v>
      </c>
      <c r="F97" s="86"/>
      <c r="G97" s="86"/>
      <c r="H97" s="83"/>
      <c r="I97" s="83"/>
      <c r="J97" s="87"/>
      <c r="K97" s="87"/>
      <c r="L97" s="88"/>
      <c r="M97" s="87"/>
      <c r="N97" s="87"/>
      <c r="O97" s="87"/>
      <c r="P97" s="121"/>
    </row>
    <row r="98" spans="1:16">
      <c r="A98" s="132">
        <f t="shared" si="1"/>
        <v>76</v>
      </c>
      <c r="B98" s="133" t="s">
        <v>40</v>
      </c>
      <c r="C98" s="37" t="s">
        <v>121</v>
      </c>
      <c r="D98" s="130" t="s">
        <v>62</v>
      </c>
      <c r="E98" s="43">
        <v>1</v>
      </c>
      <c r="F98" s="86"/>
      <c r="G98" s="86"/>
      <c r="H98" s="83"/>
      <c r="I98" s="83"/>
      <c r="J98" s="87"/>
      <c r="K98" s="87"/>
      <c r="L98" s="88"/>
      <c r="M98" s="87"/>
      <c r="N98" s="87"/>
      <c r="O98" s="87"/>
      <c r="P98" s="121"/>
    </row>
    <row r="99" spans="1:16">
      <c r="A99" s="135"/>
      <c r="B99" s="136"/>
      <c r="C99" s="23" t="s">
        <v>29</v>
      </c>
      <c r="D99" s="131"/>
      <c r="E99" s="42"/>
      <c r="F99" s="26"/>
      <c r="G99" s="26"/>
      <c r="H99" s="24"/>
      <c r="I99" s="26"/>
      <c r="J99" s="24"/>
      <c r="K99" s="24"/>
      <c r="L99" s="115"/>
      <c r="M99" s="116"/>
      <c r="N99" s="116"/>
      <c r="O99" s="116"/>
      <c r="P99" s="125"/>
    </row>
    <row r="100" spans="1:16">
      <c r="A100" s="132"/>
      <c r="B100" s="134"/>
      <c r="C100" s="336" t="s">
        <v>157</v>
      </c>
      <c r="D100" s="336"/>
      <c r="E100" s="336"/>
      <c r="F100" s="336"/>
      <c r="G100" s="336"/>
      <c r="H100" s="336"/>
      <c r="I100" s="336"/>
      <c r="J100" s="336"/>
      <c r="K100" s="336"/>
      <c r="L100" s="113"/>
      <c r="M100" s="113"/>
      <c r="N100" s="127"/>
      <c r="O100" s="113"/>
      <c r="P100" s="114"/>
    </row>
    <row r="101" spans="1:16" ht="13.5" thickBot="1">
      <c r="A101" s="137"/>
      <c r="B101" s="138"/>
      <c r="C101" s="327" t="s">
        <v>14</v>
      </c>
      <c r="D101" s="327"/>
      <c r="E101" s="327"/>
      <c r="F101" s="327"/>
      <c r="G101" s="327"/>
      <c r="H101" s="327"/>
      <c r="I101" s="327"/>
      <c r="J101" s="327"/>
      <c r="K101" s="327"/>
      <c r="L101" s="128"/>
      <c r="M101" s="117"/>
      <c r="N101" s="117"/>
      <c r="O101" s="118"/>
      <c r="P101" s="126"/>
    </row>
    <row r="103" spans="1:16">
      <c r="C103" s="252"/>
    </row>
    <row r="105" spans="1:16">
      <c r="C105" s="252"/>
    </row>
    <row r="106" spans="1:16" ht="15">
      <c r="A106" s="3"/>
      <c r="B106" s="3"/>
      <c r="C106" s="254"/>
      <c r="D106" s="255"/>
      <c r="E106" s="256"/>
      <c r="F106" s="254"/>
      <c r="G106" s="2"/>
      <c r="H106" s="3"/>
      <c r="I106" s="3"/>
    </row>
  </sheetData>
  <mergeCells count="12">
    <mergeCell ref="A7:P7"/>
    <mergeCell ref="A11:P11"/>
    <mergeCell ref="F12:K12"/>
    <mergeCell ref="C100:K100"/>
    <mergeCell ref="C101:K101"/>
    <mergeCell ref="A8:P8"/>
    <mergeCell ref="A9:H9"/>
    <mergeCell ref="I9:L9"/>
    <mergeCell ref="M9:N9"/>
    <mergeCell ref="A10:I10"/>
    <mergeCell ref="J10:K10"/>
    <mergeCell ref="O10:P10"/>
  </mergeCells>
  <pageMargins left="0.7" right="0.7" top="0.75" bottom="0.75" header="0.3" footer="0.3"/>
  <pageSetup paperSize="9" scale="8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2"/>
  <sheetViews>
    <sheetView zoomScale="130" zoomScaleNormal="130" zoomScaleSheetLayoutView="100" workbookViewId="0">
      <selection activeCell="A12" sqref="A12"/>
    </sheetView>
  </sheetViews>
  <sheetFormatPr defaultRowHeight="12.75"/>
  <cols>
    <col min="1" max="1" width="4.140625" style="1" customWidth="1"/>
    <col min="2" max="2" width="4.5703125" style="1" customWidth="1"/>
    <col min="3" max="3" width="40" style="249" customWidth="1"/>
    <col min="4" max="4" width="5.7109375" style="250" customWidth="1"/>
    <col min="5" max="5" width="8.42578125" style="251" customWidth="1"/>
    <col min="6" max="6" width="7.5703125" style="1" customWidth="1"/>
    <col min="7" max="7" width="7.7109375" style="1" customWidth="1"/>
    <col min="8" max="8" width="8.140625" style="1" customWidth="1"/>
    <col min="9" max="9" width="8.28515625" style="1" customWidth="1"/>
    <col min="10" max="10" width="7" style="1" customWidth="1"/>
    <col min="11" max="11" width="8.42578125" style="1" customWidth="1"/>
    <col min="12" max="12" width="9.28515625" style="1" customWidth="1"/>
    <col min="13" max="14" width="9.42578125" style="1" customWidth="1"/>
    <col min="15" max="15" width="8.7109375" style="1" customWidth="1"/>
    <col min="16" max="16" width="10" style="1" customWidth="1"/>
    <col min="17" max="17" width="9.28515625" style="1" bestFit="1" customWidth="1"/>
    <col min="18" max="16384" width="9.140625" style="1"/>
  </cols>
  <sheetData>
    <row r="1" spans="1:16">
      <c r="A1" s="3"/>
      <c r="B1" s="3"/>
      <c r="C1" s="216"/>
      <c r="D1" s="217"/>
      <c r="E1" s="218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>
      <c r="A2" s="194" t="s">
        <v>274</v>
      </c>
      <c r="B2" s="200"/>
      <c r="C2" s="219"/>
      <c r="D2" s="219"/>
      <c r="E2" s="219"/>
      <c r="F2" s="200"/>
      <c r="G2" s="200"/>
      <c r="H2" s="200"/>
      <c r="I2" s="3"/>
      <c r="J2" s="3"/>
      <c r="K2" s="3"/>
      <c r="L2" s="3"/>
      <c r="M2" s="3"/>
      <c r="N2" s="3"/>
      <c r="O2" s="3"/>
      <c r="P2" s="3"/>
    </row>
    <row r="3" spans="1:16" ht="15">
      <c r="A3" s="207" t="s">
        <v>275</v>
      </c>
      <c r="B3" s="201"/>
      <c r="C3" s="220"/>
      <c r="D3" s="220"/>
      <c r="E3" s="221"/>
      <c r="F3" s="202"/>
      <c r="G3" s="202"/>
      <c r="H3" s="202"/>
      <c r="I3" s="3"/>
      <c r="J3" s="3"/>
      <c r="K3" s="3"/>
      <c r="L3" s="3"/>
      <c r="M3" s="3"/>
      <c r="N3" s="3"/>
      <c r="O3" s="3"/>
      <c r="P3" s="3"/>
    </row>
    <row r="4" spans="1:16" ht="15">
      <c r="A4" s="194" t="s">
        <v>276</v>
      </c>
      <c r="B4" s="188"/>
      <c r="C4" s="201"/>
      <c r="D4" s="201"/>
      <c r="E4" s="201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</row>
    <row r="5" spans="1:16" ht="15">
      <c r="A5" s="194" t="s">
        <v>288</v>
      </c>
      <c r="B5" s="5"/>
      <c r="C5" s="223"/>
      <c r="D5" s="223"/>
      <c r="E5" s="22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</row>
    <row r="6" spans="1:16" ht="15">
      <c r="A6" s="194" t="s">
        <v>254</v>
      </c>
      <c r="B6" s="5"/>
      <c r="C6" s="224"/>
      <c r="D6" s="225"/>
      <c r="E6" s="225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</row>
    <row r="7" spans="1:16" ht="21">
      <c r="A7" s="319" t="s">
        <v>175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</row>
    <row r="8" spans="1:16" ht="15.75">
      <c r="A8" s="328" t="s">
        <v>245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</row>
    <row r="9" spans="1:16" ht="18.75">
      <c r="A9" s="329" t="s">
        <v>180</v>
      </c>
      <c r="B9" s="329"/>
      <c r="C9" s="330"/>
      <c r="D9" s="331"/>
      <c r="E9" s="331"/>
      <c r="F9" s="331"/>
      <c r="G9" s="331"/>
      <c r="H9" s="331"/>
      <c r="I9" s="332" t="s">
        <v>61</v>
      </c>
      <c r="J9" s="332"/>
      <c r="K9" s="332"/>
      <c r="L9" s="332"/>
      <c r="M9" s="333"/>
      <c r="N9" s="333"/>
      <c r="O9" s="6" t="s">
        <v>88</v>
      </c>
      <c r="P9" s="4"/>
    </row>
    <row r="10" spans="1:16">
      <c r="A10" s="334"/>
      <c r="B10" s="334"/>
      <c r="C10" s="334"/>
      <c r="D10" s="334"/>
      <c r="E10" s="334"/>
      <c r="F10" s="334"/>
      <c r="G10" s="334"/>
      <c r="H10" s="334"/>
      <c r="I10" s="334"/>
      <c r="J10" s="334" t="s">
        <v>1</v>
      </c>
      <c r="K10" s="334"/>
      <c r="L10" s="7">
        <v>2016</v>
      </c>
      <c r="M10" s="8" t="s">
        <v>0</v>
      </c>
      <c r="N10" s="9"/>
      <c r="O10" s="335"/>
      <c r="P10" s="335"/>
    </row>
    <row r="11" spans="1:16" ht="13.5" thickBot="1">
      <c r="A11" s="320"/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</row>
    <row r="12" spans="1:16" ht="13.5" thickBot="1">
      <c r="A12" s="10" t="s">
        <v>2</v>
      </c>
      <c r="B12" s="11"/>
      <c r="C12" s="226"/>
      <c r="D12" s="227" t="s">
        <v>3</v>
      </c>
      <c r="E12" s="228" t="s">
        <v>4</v>
      </c>
      <c r="F12" s="321" t="s">
        <v>16</v>
      </c>
      <c r="G12" s="322"/>
      <c r="H12" s="322"/>
      <c r="I12" s="322"/>
      <c r="J12" s="322"/>
      <c r="K12" s="323"/>
      <c r="L12" s="186"/>
      <c r="M12" s="186"/>
      <c r="N12" s="186" t="s">
        <v>6</v>
      </c>
      <c r="O12" s="186" t="s">
        <v>5</v>
      </c>
      <c r="P12" s="187" t="s">
        <v>88</v>
      </c>
    </row>
    <row r="13" spans="1:16" ht="33.75">
      <c r="A13" s="12" t="s">
        <v>7</v>
      </c>
      <c r="B13" s="13" t="s">
        <v>35</v>
      </c>
      <c r="C13" s="229" t="s">
        <v>15</v>
      </c>
      <c r="D13" s="230" t="s">
        <v>8</v>
      </c>
      <c r="E13" s="231" t="s">
        <v>9</v>
      </c>
      <c r="F13" s="12" t="s">
        <v>17</v>
      </c>
      <c r="G13" s="10" t="s">
        <v>11</v>
      </c>
      <c r="H13" s="10" t="s">
        <v>19</v>
      </c>
      <c r="I13" s="10" t="s">
        <v>10</v>
      </c>
      <c r="J13" s="10" t="s">
        <v>20</v>
      </c>
      <c r="K13" s="10" t="s">
        <v>25</v>
      </c>
      <c r="L13" s="11" t="s">
        <v>21</v>
      </c>
      <c r="M13" s="10" t="s">
        <v>19</v>
      </c>
      <c r="N13" s="10" t="s">
        <v>10</v>
      </c>
      <c r="O13" s="10" t="s">
        <v>20</v>
      </c>
      <c r="P13" s="10" t="s">
        <v>25</v>
      </c>
    </row>
    <row r="14" spans="1:16">
      <c r="A14" s="12" t="s">
        <v>12</v>
      </c>
      <c r="B14" s="13"/>
      <c r="C14" s="229"/>
      <c r="D14" s="230"/>
      <c r="E14" s="231"/>
      <c r="F14" s="12" t="s">
        <v>26</v>
      </c>
      <c r="G14" s="12" t="s">
        <v>18</v>
      </c>
      <c r="H14" s="12" t="s">
        <v>23</v>
      </c>
      <c r="I14" s="12" t="s">
        <v>22</v>
      </c>
      <c r="J14" s="12" t="s">
        <v>24</v>
      </c>
      <c r="K14" s="12" t="s">
        <v>88</v>
      </c>
      <c r="L14" s="13" t="s">
        <v>27</v>
      </c>
      <c r="M14" s="12" t="s">
        <v>23</v>
      </c>
      <c r="N14" s="12" t="s">
        <v>22</v>
      </c>
      <c r="O14" s="12" t="s">
        <v>24</v>
      </c>
      <c r="P14" s="12" t="s">
        <v>88</v>
      </c>
    </row>
    <row r="15" spans="1:16" ht="13.5" thickBot="1">
      <c r="A15" s="14"/>
      <c r="B15" s="15"/>
      <c r="C15" s="233"/>
      <c r="D15" s="234"/>
      <c r="E15" s="235"/>
      <c r="F15" s="14" t="s">
        <v>28</v>
      </c>
      <c r="G15" s="14" t="s">
        <v>252</v>
      </c>
      <c r="H15" s="14" t="s">
        <v>88</v>
      </c>
      <c r="I15" s="14" t="s">
        <v>88</v>
      </c>
      <c r="J15" s="14" t="s">
        <v>88</v>
      </c>
      <c r="K15" s="14"/>
      <c r="L15" s="15" t="s">
        <v>28</v>
      </c>
      <c r="M15" s="14" t="s">
        <v>88</v>
      </c>
      <c r="N15" s="14" t="s">
        <v>88</v>
      </c>
      <c r="O15" s="14" t="s">
        <v>88</v>
      </c>
      <c r="P15" s="14"/>
    </row>
    <row r="16" spans="1:16" ht="13.5" thickBot="1">
      <c r="A16" s="77">
        <v>1</v>
      </c>
      <c r="B16" s="77">
        <v>2</v>
      </c>
      <c r="C16" s="237">
        <v>3</v>
      </c>
      <c r="D16" s="237">
        <v>4</v>
      </c>
      <c r="E16" s="238">
        <v>5</v>
      </c>
      <c r="F16" s="77">
        <v>6</v>
      </c>
      <c r="G16" s="77">
        <v>7</v>
      </c>
      <c r="H16" s="77">
        <v>8</v>
      </c>
      <c r="I16" s="77">
        <v>9</v>
      </c>
      <c r="J16" s="77">
        <v>10</v>
      </c>
      <c r="K16" s="77">
        <v>11</v>
      </c>
      <c r="L16" s="77">
        <v>12</v>
      </c>
      <c r="M16" s="77">
        <v>13</v>
      </c>
      <c r="N16" s="77">
        <v>14</v>
      </c>
      <c r="O16" s="77">
        <v>15</v>
      </c>
      <c r="P16" s="77">
        <v>16</v>
      </c>
    </row>
    <row r="17" spans="1:16" ht="15">
      <c r="A17" s="78"/>
      <c r="B17" s="79"/>
      <c r="C17" s="239" t="s">
        <v>246</v>
      </c>
      <c r="D17" s="240"/>
      <c r="E17" s="241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80"/>
    </row>
    <row r="18" spans="1:16" ht="15">
      <c r="A18" s="45"/>
      <c r="B18" s="27"/>
      <c r="C18" s="23" t="s">
        <v>257</v>
      </c>
      <c r="D18" s="41"/>
      <c r="E18" s="42"/>
      <c r="F18" s="44"/>
      <c r="G18" s="38"/>
      <c r="H18" s="38"/>
      <c r="I18" s="38"/>
      <c r="J18" s="38"/>
      <c r="K18" s="44"/>
      <c r="L18" s="38"/>
      <c r="M18" s="38"/>
      <c r="N18" s="38"/>
      <c r="O18" s="38"/>
      <c r="P18" s="46"/>
    </row>
    <row r="19" spans="1:16">
      <c r="A19" s="47">
        <v>1</v>
      </c>
      <c r="B19" s="22" t="s">
        <v>40</v>
      </c>
      <c r="C19" s="21" t="s">
        <v>125</v>
      </c>
      <c r="D19" s="182" t="s">
        <v>13</v>
      </c>
      <c r="E19" s="42">
        <v>1</v>
      </c>
      <c r="F19" s="83"/>
      <c r="G19" s="83"/>
      <c r="H19" s="83"/>
      <c r="I19" s="83"/>
      <c r="J19" s="84"/>
      <c r="K19" s="84"/>
      <c r="L19" s="85"/>
      <c r="M19" s="84"/>
      <c r="N19" s="84"/>
      <c r="O19" s="84"/>
      <c r="P19" s="120"/>
    </row>
    <row r="20" spans="1:16">
      <c r="A20" s="47">
        <f>A19+1</f>
        <v>2</v>
      </c>
      <c r="B20" s="22" t="s">
        <v>40</v>
      </c>
      <c r="C20" s="21" t="s">
        <v>167</v>
      </c>
      <c r="D20" s="182" t="s">
        <v>13</v>
      </c>
      <c r="E20" s="42">
        <v>1</v>
      </c>
      <c r="F20" s="83"/>
      <c r="G20" s="83"/>
      <c r="H20" s="83"/>
      <c r="I20" s="83"/>
      <c r="J20" s="84"/>
      <c r="K20" s="84"/>
      <c r="L20" s="85"/>
      <c r="M20" s="84"/>
      <c r="N20" s="84"/>
      <c r="O20" s="84"/>
      <c r="P20" s="120"/>
    </row>
    <row r="21" spans="1:16">
      <c r="A21" s="47">
        <f t="shared" ref="A21:A85" si="0">A20+1</f>
        <v>3</v>
      </c>
      <c r="B21" s="22" t="s">
        <v>40</v>
      </c>
      <c r="C21" s="37" t="s">
        <v>160</v>
      </c>
      <c r="D21" s="182" t="s">
        <v>13</v>
      </c>
      <c r="E21" s="42">
        <v>1</v>
      </c>
      <c r="F21" s="83"/>
      <c r="G21" s="83"/>
      <c r="H21" s="83"/>
      <c r="I21" s="83"/>
      <c r="J21" s="84"/>
      <c r="K21" s="84"/>
      <c r="L21" s="85"/>
      <c r="M21" s="84"/>
      <c r="N21" s="84"/>
      <c r="O21" s="84"/>
      <c r="P21" s="120"/>
    </row>
    <row r="22" spans="1:16">
      <c r="A22" s="47">
        <f t="shared" si="0"/>
        <v>4</v>
      </c>
      <c r="B22" s="22" t="s">
        <v>40</v>
      </c>
      <c r="C22" s="37" t="s">
        <v>122</v>
      </c>
      <c r="D22" s="182" t="s">
        <v>42</v>
      </c>
      <c r="E22" s="42">
        <v>8</v>
      </c>
      <c r="F22" s="83"/>
      <c r="G22" s="83"/>
      <c r="H22" s="83"/>
      <c r="I22" s="83"/>
      <c r="J22" s="84"/>
      <c r="K22" s="84"/>
      <c r="L22" s="85"/>
      <c r="M22" s="84"/>
      <c r="N22" s="84"/>
      <c r="O22" s="84"/>
      <c r="P22" s="120"/>
    </row>
    <row r="23" spans="1:16">
      <c r="A23" s="47">
        <f t="shared" si="0"/>
        <v>5</v>
      </c>
      <c r="B23" s="22" t="s">
        <v>40</v>
      </c>
      <c r="C23" s="21" t="s">
        <v>243</v>
      </c>
      <c r="D23" s="182" t="s">
        <v>42</v>
      </c>
      <c r="E23" s="42">
        <v>2</v>
      </c>
      <c r="F23" s="83"/>
      <c r="G23" s="83"/>
      <c r="H23" s="83"/>
      <c r="I23" s="83"/>
      <c r="J23" s="84"/>
      <c r="K23" s="84"/>
      <c r="L23" s="85"/>
      <c r="M23" s="84"/>
      <c r="N23" s="84"/>
      <c r="O23" s="84"/>
      <c r="P23" s="120"/>
    </row>
    <row r="24" spans="1:16">
      <c r="A24" s="47">
        <f t="shared" si="0"/>
        <v>6</v>
      </c>
      <c r="B24" s="22" t="s">
        <v>40</v>
      </c>
      <c r="C24" s="21" t="s">
        <v>267</v>
      </c>
      <c r="D24" s="182" t="s">
        <v>13</v>
      </c>
      <c r="E24" s="42">
        <v>1</v>
      </c>
      <c r="F24" s="83"/>
      <c r="G24" s="83"/>
      <c r="H24" s="83"/>
      <c r="I24" s="83"/>
      <c r="J24" s="84"/>
      <c r="K24" s="84"/>
      <c r="L24" s="85"/>
      <c r="M24" s="84"/>
      <c r="N24" s="84"/>
      <c r="O24" s="84"/>
      <c r="P24" s="120"/>
    </row>
    <row r="25" spans="1:16">
      <c r="A25" s="47">
        <f t="shared" si="0"/>
        <v>7</v>
      </c>
      <c r="B25" s="22" t="s">
        <v>40</v>
      </c>
      <c r="C25" s="21" t="s">
        <v>244</v>
      </c>
      <c r="D25" s="182" t="s">
        <v>36</v>
      </c>
      <c r="E25" s="42">
        <v>5</v>
      </c>
      <c r="F25" s="83"/>
      <c r="G25" s="83"/>
      <c r="H25" s="83"/>
      <c r="I25" s="83"/>
      <c r="J25" s="84"/>
      <c r="K25" s="84"/>
      <c r="L25" s="85"/>
      <c r="M25" s="84"/>
      <c r="N25" s="84"/>
      <c r="O25" s="84"/>
      <c r="P25" s="120"/>
    </row>
    <row r="26" spans="1:16">
      <c r="A26" s="47">
        <f t="shared" si="0"/>
        <v>8</v>
      </c>
      <c r="B26" s="22" t="s">
        <v>40</v>
      </c>
      <c r="C26" s="21" t="s">
        <v>169</v>
      </c>
      <c r="D26" s="182" t="s">
        <v>42</v>
      </c>
      <c r="E26" s="42">
        <v>2</v>
      </c>
      <c r="F26" s="83"/>
      <c r="G26" s="83"/>
      <c r="H26" s="83"/>
      <c r="I26" s="83"/>
      <c r="J26" s="84"/>
      <c r="K26" s="84"/>
      <c r="L26" s="85"/>
      <c r="M26" s="84"/>
      <c r="N26" s="84"/>
      <c r="O26" s="84"/>
      <c r="P26" s="120"/>
    </row>
    <row r="27" spans="1:16">
      <c r="A27" s="47">
        <f t="shared" si="0"/>
        <v>9</v>
      </c>
      <c r="B27" s="22" t="s">
        <v>40</v>
      </c>
      <c r="C27" s="21" t="s">
        <v>108</v>
      </c>
      <c r="D27" s="182" t="s">
        <v>42</v>
      </c>
      <c r="E27" s="42">
        <v>1.5</v>
      </c>
      <c r="F27" s="83"/>
      <c r="G27" s="83"/>
      <c r="H27" s="83"/>
      <c r="I27" s="83"/>
      <c r="J27" s="84"/>
      <c r="K27" s="84"/>
      <c r="L27" s="85"/>
      <c r="M27" s="84"/>
      <c r="N27" s="84"/>
      <c r="O27" s="84"/>
      <c r="P27" s="120"/>
    </row>
    <row r="28" spans="1:16">
      <c r="A28" s="47">
        <f t="shared" si="0"/>
        <v>10</v>
      </c>
      <c r="B28" s="22" t="s">
        <v>40</v>
      </c>
      <c r="C28" s="21" t="s">
        <v>44</v>
      </c>
      <c r="D28" s="182" t="s">
        <v>45</v>
      </c>
      <c r="E28" s="42">
        <v>2</v>
      </c>
      <c r="F28" s="83"/>
      <c r="G28" s="83"/>
      <c r="H28" s="83"/>
      <c r="I28" s="83"/>
      <c r="J28" s="84"/>
      <c r="K28" s="84"/>
      <c r="L28" s="85"/>
      <c r="M28" s="84"/>
      <c r="N28" s="84"/>
      <c r="O28" s="84"/>
      <c r="P28" s="120"/>
    </row>
    <row r="29" spans="1:16">
      <c r="A29" s="47"/>
      <c r="B29" s="22"/>
      <c r="C29" s="160" t="s">
        <v>258</v>
      </c>
      <c r="D29" s="182"/>
      <c r="E29" s="42"/>
      <c r="F29" s="159"/>
      <c r="G29" s="83"/>
      <c r="H29" s="83"/>
      <c r="I29" s="83"/>
      <c r="J29" s="84"/>
      <c r="K29" s="158"/>
      <c r="L29" s="85"/>
      <c r="M29" s="84"/>
      <c r="N29" s="84"/>
      <c r="O29" s="84"/>
      <c r="P29" s="120"/>
    </row>
    <row r="30" spans="1:16">
      <c r="A30" s="47">
        <v>11</v>
      </c>
      <c r="B30" s="22" t="s">
        <v>40</v>
      </c>
      <c r="C30" s="161" t="s">
        <v>126</v>
      </c>
      <c r="D30" s="182" t="s">
        <v>42</v>
      </c>
      <c r="E30" s="42">
        <v>2</v>
      </c>
      <c r="F30" s="159"/>
      <c r="G30" s="83"/>
      <c r="H30" s="83"/>
      <c r="I30" s="83"/>
      <c r="J30" s="84"/>
      <c r="K30" s="158"/>
      <c r="L30" s="85"/>
      <c r="M30" s="84"/>
      <c r="N30" s="84"/>
      <c r="O30" s="84"/>
      <c r="P30" s="120"/>
    </row>
    <row r="31" spans="1:16">
      <c r="A31" s="47">
        <f t="shared" si="0"/>
        <v>12</v>
      </c>
      <c r="B31" s="22" t="s">
        <v>40</v>
      </c>
      <c r="C31" s="184" t="s">
        <v>127</v>
      </c>
      <c r="D31" s="182" t="s">
        <v>32</v>
      </c>
      <c r="E31" s="42">
        <v>0.5</v>
      </c>
      <c r="F31" s="159"/>
      <c r="G31" s="83"/>
      <c r="H31" s="83"/>
      <c r="I31" s="83"/>
      <c r="J31" s="84"/>
      <c r="K31" s="158"/>
      <c r="L31" s="85"/>
      <c r="M31" s="84"/>
      <c r="N31" s="84"/>
      <c r="O31" s="84"/>
      <c r="P31" s="120"/>
    </row>
    <row r="32" spans="1:16" ht="25.5">
      <c r="A32" s="47">
        <f t="shared" si="0"/>
        <v>13</v>
      </c>
      <c r="B32" s="22" t="s">
        <v>40</v>
      </c>
      <c r="C32" s="161" t="s">
        <v>128</v>
      </c>
      <c r="D32" s="182" t="s">
        <v>42</v>
      </c>
      <c r="E32" s="42">
        <v>2</v>
      </c>
      <c r="F32" s="159"/>
      <c r="G32" s="83"/>
      <c r="H32" s="83"/>
      <c r="I32" s="83"/>
      <c r="J32" s="84"/>
      <c r="K32" s="158"/>
      <c r="L32" s="85"/>
      <c r="M32" s="84"/>
      <c r="N32" s="84"/>
      <c r="O32" s="84"/>
      <c r="P32" s="120"/>
    </row>
    <row r="33" spans="1:16">
      <c r="A33" s="47">
        <f t="shared" si="0"/>
        <v>14</v>
      </c>
      <c r="B33" s="22" t="s">
        <v>40</v>
      </c>
      <c r="C33" s="184" t="s">
        <v>129</v>
      </c>
      <c r="D33" s="182" t="s">
        <v>33</v>
      </c>
      <c r="E33" s="42">
        <v>15</v>
      </c>
      <c r="F33" s="159"/>
      <c r="G33" s="83"/>
      <c r="H33" s="83"/>
      <c r="I33" s="83"/>
      <c r="J33" s="84"/>
      <c r="K33" s="158"/>
      <c r="L33" s="85"/>
      <c r="M33" s="84"/>
      <c r="N33" s="84"/>
      <c r="O33" s="84"/>
      <c r="P33" s="120"/>
    </row>
    <row r="34" spans="1:16" ht="16.5" customHeight="1">
      <c r="A34" s="47">
        <f t="shared" si="0"/>
        <v>15</v>
      </c>
      <c r="B34" s="22" t="s">
        <v>40</v>
      </c>
      <c r="C34" s="161" t="s">
        <v>130</v>
      </c>
      <c r="D34" s="182" t="s">
        <v>42</v>
      </c>
      <c r="E34" s="42">
        <v>2</v>
      </c>
      <c r="F34" s="159"/>
      <c r="G34" s="83"/>
      <c r="H34" s="83"/>
      <c r="I34" s="83"/>
      <c r="J34" s="84"/>
      <c r="K34" s="158"/>
      <c r="L34" s="85"/>
      <c r="M34" s="84"/>
      <c r="N34" s="84"/>
      <c r="O34" s="84"/>
      <c r="P34" s="120"/>
    </row>
    <row r="35" spans="1:16">
      <c r="A35" s="47">
        <f t="shared" si="0"/>
        <v>16</v>
      </c>
      <c r="B35" s="22" t="s">
        <v>40</v>
      </c>
      <c r="C35" s="184" t="s">
        <v>131</v>
      </c>
      <c r="D35" s="182" t="s">
        <v>42</v>
      </c>
      <c r="E35" s="42">
        <v>2</v>
      </c>
      <c r="F35" s="159"/>
      <c r="G35" s="83"/>
      <c r="H35" s="83"/>
      <c r="I35" s="83"/>
      <c r="J35" s="84"/>
      <c r="K35" s="158"/>
      <c r="L35" s="85"/>
      <c r="M35" s="84"/>
      <c r="N35" s="84"/>
      <c r="O35" s="84"/>
      <c r="P35" s="120"/>
    </row>
    <row r="36" spans="1:16">
      <c r="A36" s="47">
        <f t="shared" si="0"/>
        <v>17</v>
      </c>
      <c r="B36" s="22" t="s">
        <v>40</v>
      </c>
      <c r="C36" s="184" t="s">
        <v>132</v>
      </c>
      <c r="D36" s="182" t="s">
        <v>33</v>
      </c>
      <c r="E36" s="42">
        <v>9</v>
      </c>
      <c r="F36" s="159"/>
      <c r="G36" s="83"/>
      <c r="H36" s="83"/>
      <c r="I36" s="83"/>
      <c r="J36" s="84"/>
      <c r="K36" s="158"/>
      <c r="L36" s="85"/>
      <c r="M36" s="84"/>
      <c r="N36" s="84"/>
      <c r="O36" s="84"/>
      <c r="P36" s="120"/>
    </row>
    <row r="37" spans="1:16">
      <c r="A37" s="47">
        <f t="shared" si="0"/>
        <v>18</v>
      </c>
      <c r="B37" s="22" t="s">
        <v>40</v>
      </c>
      <c r="C37" s="184" t="s">
        <v>133</v>
      </c>
      <c r="D37" s="182" t="s">
        <v>33</v>
      </c>
      <c r="E37" s="42" t="s">
        <v>168</v>
      </c>
      <c r="F37" s="159"/>
      <c r="G37" s="83"/>
      <c r="H37" s="83"/>
      <c r="I37" s="83"/>
      <c r="J37" s="84"/>
      <c r="K37" s="158"/>
      <c r="L37" s="85"/>
      <c r="M37" s="84"/>
      <c r="N37" s="84"/>
      <c r="O37" s="84"/>
      <c r="P37" s="120"/>
    </row>
    <row r="38" spans="1:16">
      <c r="A38" s="47">
        <f t="shared" si="0"/>
        <v>19</v>
      </c>
      <c r="B38" s="22" t="s">
        <v>40</v>
      </c>
      <c r="C38" s="184" t="s">
        <v>31</v>
      </c>
      <c r="D38" s="182" t="s">
        <v>42</v>
      </c>
      <c r="E38" s="42" t="s">
        <v>168</v>
      </c>
      <c r="F38" s="159"/>
      <c r="G38" s="83"/>
      <c r="H38" s="83"/>
      <c r="I38" s="83"/>
      <c r="J38" s="84"/>
      <c r="K38" s="158"/>
      <c r="L38" s="85"/>
      <c r="M38" s="84"/>
      <c r="N38" s="84"/>
      <c r="O38" s="84"/>
      <c r="P38" s="120"/>
    </row>
    <row r="39" spans="1:16">
      <c r="A39" s="47"/>
      <c r="B39" s="22"/>
      <c r="C39" s="23" t="s">
        <v>256</v>
      </c>
      <c r="D39" s="40"/>
      <c r="E39" s="42"/>
      <c r="F39" s="33"/>
      <c r="G39" s="34"/>
      <c r="H39" s="29"/>
      <c r="I39" s="29"/>
      <c r="J39" s="29"/>
      <c r="K39" s="30"/>
      <c r="L39" s="31"/>
      <c r="M39" s="29"/>
      <c r="N39" s="29"/>
      <c r="O39" s="29"/>
      <c r="P39" s="32"/>
    </row>
    <row r="40" spans="1:16" ht="38.25">
      <c r="A40" s="47">
        <v>20</v>
      </c>
      <c r="B40" s="22" t="s">
        <v>40</v>
      </c>
      <c r="C40" s="244" t="s">
        <v>50</v>
      </c>
      <c r="D40" s="245" t="s">
        <v>70</v>
      </c>
      <c r="E40" s="111">
        <v>16.5</v>
      </c>
      <c r="F40" s="97"/>
      <c r="G40" s="98"/>
      <c r="H40" s="83"/>
      <c r="I40" s="98"/>
      <c r="J40" s="99"/>
      <c r="K40" s="99"/>
      <c r="L40" s="100"/>
      <c r="M40" s="99"/>
      <c r="N40" s="99"/>
      <c r="O40" s="99"/>
      <c r="P40" s="122"/>
    </row>
    <row r="41" spans="1:16">
      <c r="A41" s="47">
        <f t="shared" si="0"/>
        <v>21</v>
      </c>
      <c r="B41" s="22" t="s">
        <v>40</v>
      </c>
      <c r="C41" s="246" t="s">
        <v>39</v>
      </c>
      <c r="D41" s="247" t="s">
        <v>32</v>
      </c>
      <c r="E41" s="42">
        <f>E40*0.25</f>
        <v>4.13</v>
      </c>
      <c r="F41" s="97"/>
      <c r="G41" s="98"/>
      <c r="H41" s="98"/>
      <c r="I41" s="98"/>
      <c r="J41" s="99"/>
      <c r="K41" s="99"/>
      <c r="L41" s="100"/>
      <c r="M41" s="99"/>
      <c r="N41" s="84"/>
      <c r="O41" s="99"/>
      <c r="P41" s="122"/>
    </row>
    <row r="42" spans="1:16">
      <c r="A42" s="47">
        <f t="shared" si="0"/>
        <v>22</v>
      </c>
      <c r="B42" s="22" t="s">
        <v>40</v>
      </c>
      <c r="C42" s="246" t="s">
        <v>31</v>
      </c>
      <c r="D42" s="247" t="s">
        <v>70</v>
      </c>
      <c r="E42" s="42">
        <f>E40</f>
        <v>16.5</v>
      </c>
      <c r="F42" s="97"/>
      <c r="G42" s="98"/>
      <c r="H42" s="98"/>
      <c r="I42" s="98"/>
      <c r="J42" s="99"/>
      <c r="K42" s="99"/>
      <c r="L42" s="100"/>
      <c r="M42" s="99"/>
      <c r="N42" s="84"/>
      <c r="O42" s="99"/>
      <c r="P42" s="122"/>
    </row>
    <row r="43" spans="1:16" ht="25.5">
      <c r="A43" s="47">
        <f t="shared" si="0"/>
        <v>23</v>
      </c>
      <c r="B43" s="22" t="s">
        <v>40</v>
      </c>
      <c r="C43" s="21" t="s">
        <v>51</v>
      </c>
      <c r="D43" s="110" t="s">
        <v>42</v>
      </c>
      <c r="E43" s="111">
        <v>14.5</v>
      </c>
      <c r="F43" s="97"/>
      <c r="G43" s="98"/>
      <c r="H43" s="83"/>
      <c r="I43" s="98"/>
      <c r="J43" s="99"/>
      <c r="K43" s="99"/>
      <c r="L43" s="100"/>
      <c r="M43" s="99"/>
      <c r="N43" s="99"/>
      <c r="O43" s="99"/>
      <c r="P43" s="122"/>
    </row>
    <row r="44" spans="1:16">
      <c r="A44" s="47">
        <f t="shared" si="0"/>
        <v>24</v>
      </c>
      <c r="B44" s="22" t="s">
        <v>40</v>
      </c>
      <c r="C44" s="246" t="s">
        <v>37</v>
      </c>
      <c r="D44" s="247" t="s">
        <v>32</v>
      </c>
      <c r="E44" s="42">
        <f>E43*0.25</f>
        <v>3.63</v>
      </c>
      <c r="F44" s="97"/>
      <c r="G44" s="98"/>
      <c r="H44" s="98"/>
      <c r="I44" s="98"/>
      <c r="J44" s="99"/>
      <c r="K44" s="99"/>
      <c r="L44" s="100"/>
      <c r="M44" s="99"/>
      <c r="N44" s="84"/>
      <c r="O44" s="99"/>
      <c r="P44" s="122"/>
    </row>
    <row r="45" spans="1:16">
      <c r="A45" s="47">
        <f t="shared" si="0"/>
        <v>25</v>
      </c>
      <c r="B45" s="22" t="s">
        <v>40</v>
      </c>
      <c r="C45" s="246" t="s">
        <v>38</v>
      </c>
      <c r="D45" s="40" t="s">
        <v>47</v>
      </c>
      <c r="E45" s="42">
        <f>E43/10</f>
        <v>1.45</v>
      </c>
      <c r="F45" s="83"/>
      <c r="G45" s="83"/>
      <c r="H45" s="83"/>
      <c r="I45" s="83"/>
      <c r="J45" s="84"/>
      <c r="K45" s="84"/>
      <c r="L45" s="85"/>
      <c r="M45" s="84"/>
      <c r="N45" s="84"/>
      <c r="O45" s="84"/>
      <c r="P45" s="120"/>
    </row>
    <row r="46" spans="1:16">
      <c r="A46" s="47">
        <f t="shared" si="0"/>
        <v>26</v>
      </c>
      <c r="B46" s="22" t="s">
        <v>40</v>
      </c>
      <c r="C46" s="246" t="s">
        <v>46</v>
      </c>
      <c r="D46" s="40" t="s">
        <v>47</v>
      </c>
      <c r="E46" s="42">
        <f>E43/15</f>
        <v>0.97</v>
      </c>
      <c r="F46" s="83"/>
      <c r="G46" s="83"/>
      <c r="H46" s="83"/>
      <c r="I46" s="83"/>
      <c r="J46" s="84"/>
      <c r="K46" s="84"/>
      <c r="L46" s="85"/>
      <c r="M46" s="84"/>
      <c r="N46" s="84"/>
      <c r="O46" s="84"/>
      <c r="P46" s="120"/>
    </row>
    <row r="47" spans="1:16">
      <c r="A47" s="47">
        <f t="shared" si="0"/>
        <v>27</v>
      </c>
      <c r="B47" s="22" t="s">
        <v>40</v>
      </c>
      <c r="C47" s="246" t="s">
        <v>48</v>
      </c>
      <c r="D47" s="40" t="s">
        <v>43</v>
      </c>
      <c r="E47" s="42">
        <v>1</v>
      </c>
      <c r="F47" s="83"/>
      <c r="G47" s="83"/>
      <c r="H47" s="83"/>
      <c r="I47" s="83"/>
      <c r="J47" s="84"/>
      <c r="K47" s="84"/>
      <c r="L47" s="85"/>
      <c r="M47" s="84"/>
      <c r="N47" s="84"/>
      <c r="O47" s="84"/>
      <c r="P47" s="120"/>
    </row>
    <row r="48" spans="1:16">
      <c r="A48" s="47">
        <f t="shared" si="0"/>
        <v>28</v>
      </c>
      <c r="B48" s="22" t="s">
        <v>40</v>
      </c>
      <c r="C48" s="246" t="s">
        <v>49</v>
      </c>
      <c r="D48" s="247" t="s">
        <v>70</v>
      </c>
      <c r="E48" s="42">
        <f>E43</f>
        <v>14.5</v>
      </c>
      <c r="F48" s="97"/>
      <c r="G48" s="98"/>
      <c r="H48" s="98"/>
      <c r="I48" s="98"/>
      <c r="J48" s="99"/>
      <c r="K48" s="99"/>
      <c r="L48" s="100"/>
      <c r="M48" s="99"/>
      <c r="N48" s="84"/>
      <c r="O48" s="99"/>
      <c r="P48" s="122"/>
    </row>
    <row r="49" spans="1:16">
      <c r="A49" s="47">
        <f t="shared" si="0"/>
        <v>29</v>
      </c>
      <c r="B49" s="22" t="s">
        <v>40</v>
      </c>
      <c r="C49" s="21" t="s">
        <v>52</v>
      </c>
      <c r="D49" s="247" t="s">
        <v>70</v>
      </c>
      <c r="E49" s="42">
        <v>14.5</v>
      </c>
      <c r="F49" s="97"/>
      <c r="G49" s="98"/>
      <c r="H49" s="83"/>
      <c r="I49" s="98"/>
      <c r="J49" s="99"/>
      <c r="K49" s="99"/>
      <c r="L49" s="100"/>
      <c r="M49" s="99"/>
      <c r="N49" s="99"/>
      <c r="O49" s="99"/>
      <c r="P49" s="122"/>
    </row>
    <row r="50" spans="1:16">
      <c r="A50" s="47">
        <f t="shared" si="0"/>
        <v>30</v>
      </c>
      <c r="B50" s="22" t="s">
        <v>40</v>
      </c>
      <c r="C50" s="246" t="s">
        <v>37</v>
      </c>
      <c r="D50" s="40" t="s">
        <v>32</v>
      </c>
      <c r="E50" s="42">
        <f>E49*0.25</f>
        <v>3.63</v>
      </c>
      <c r="F50" s="97"/>
      <c r="G50" s="98"/>
      <c r="H50" s="98"/>
      <c r="I50" s="98"/>
      <c r="J50" s="99"/>
      <c r="K50" s="99"/>
      <c r="L50" s="100"/>
      <c r="M50" s="99"/>
      <c r="N50" s="84"/>
      <c r="O50" s="99"/>
      <c r="P50" s="122"/>
    </row>
    <row r="51" spans="1:16">
      <c r="A51" s="47">
        <f t="shared" si="0"/>
        <v>31</v>
      </c>
      <c r="B51" s="22" t="s">
        <v>40</v>
      </c>
      <c r="C51" s="21" t="s">
        <v>53</v>
      </c>
      <c r="D51" s="247" t="s">
        <v>70</v>
      </c>
      <c r="E51" s="42">
        <f>E49</f>
        <v>14.5</v>
      </c>
      <c r="F51" s="97"/>
      <c r="G51" s="98"/>
      <c r="H51" s="83"/>
      <c r="I51" s="98"/>
      <c r="J51" s="99"/>
      <c r="K51" s="99"/>
      <c r="L51" s="100"/>
      <c r="M51" s="99"/>
      <c r="N51" s="99"/>
      <c r="O51" s="99"/>
      <c r="P51" s="122"/>
    </row>
    <row r="52" spans="1:16" ht="25.5">
      <c r="A52" s="47">
        <f t="shared" si="0"/>
        <v>32</v>
      </c>
      <c r="B52" s="22" t="s">
        <v>40</v>
      </c>
      <c r="C52" s="246" t="s">
        <v>54</v>
      </c>
      <c r="D52" s="110" t="s">
        <v>32</v>
      </c>
      <c r="E52" s="111">
        <f>E51*0.4</f>
        <v>5.8</v>
      </c>
      <c r="F52" s="97"/>
      <c r="G52" s="98"/>
      <c r="H52" s="98"/>
      <c r="I52" s="98"/>
      <c r="J52" s="99"/>
      <c r="K52" s="99"/>
      <c r="L52" s="100"/>
      <c r="M52" s="99"/>
      <c r="N52" s="84"/>
      <c r="O52" s="99"/>
      <c r="P52" s="122"/>
    </row>
    <row r="53" spans="1:16" ht="25.5">
      <c r="A53" s="47">
        <f t="shared" si="0"/>
        <v>33</v>
      </c>
      <c r="B53" s="22" t="s">
        <v>40</v>
      </c>
      <c r="C53" s="161" t="s">
        <v>170</v>
      </c>
      <c r="D53" s="110" t="s">
        <v>42</v>
      </c>
      <c r="E53" s="111">
        <v>8</v>
      </c>
      <c r="F53" s="97"/>
      <c r="G53" s="98"/>
      <c r="H53" s="98"/>
      <c r="I53" s="98"/>
      <c r="J53" s="99"/>
      <c r="K53" s="99"/>
      <c r="L53" s="100"/>
      <c r="M53" s="99"/>
      <c r="N53" s="84"/>
      <c r="O53" s="99"/>
      <c r="P53" s="122"/>
    </row>
    <row r="54" spans="1:16">
      <c r="A54" s="47">
        <f t="shared" si="0"/>
        <v>34</v>
      </c>
      <c r="B54" s="22" t="s">
        <v>40</v>
      </c>
      <c r="C54" s="184" t="s">
        <v>140</v>
      </c>
      <c r="D54" s="110" t="s">
        <v>42</v>
      </c>
      <c r="E54" s="111">
        <v>9</v>
      </c>
      <c r="F54" s="97"/>
      <c r="G54" s="98"/>
      <c r="H54" s="98"/>
      <c r="I54" s="98"/>
      <c r="J54" s="99"/>
      <c r="K54" s="99"/>
      <c r="L54" s="100"/>
      <c r="M54" s="99"/>
      <c r="N54" s="84"/>
      <c r="O54" s="99"/>
      <c r="P54" s="122"/>
    </row>
    <row r="55" spans="1:16">
      <c r="A55" s="47">
        <f t="shared" si="0"/>
        <v>35</v>
      </c>
      <c r="B55" s="22" t="s">
        <v>40</v>
      </c>
      <c r="C55" s="184" t="s">
        <v>143</v>
      </c>
      <c r="D55" s="110" t="s">
        <v>33</v>
      </c>
      <c r="E55" s="111">
        <v>24</v>
      </c>
      <c r="F55" s="97"/>
      <c r="G55" s="98"/>
      <c r="H55" s="98"/>
      <c r="I55" s="98"/>
      <c r="J55" s="99"/>
      <c r="K55" s="99"/>
      <c r="L55" s="100"/>
      <c r="M55" s="99"/>
      <c r="N55" s="84"/>
      <c r="O55" s="99"/>
      <c r="P55" s="122"/>
    </row>
    <row r="56" spans="1:16">
      <c r="A56" s="47">
        <f t="shared" si="0"/>
        <v>36</v>
      </c>
      <c r="B56" s="22" t="s">
        <v>40</v>
      </c>
      <c r="C56" s="184" t="s">
        <v>144</v>
      </c>
      <c r="D56" s="110" t="s">
        <v>33</v>
      </c>
      <c r="E56" s="111">
        <v>8</v>
      </c>
      <c r="F56" s="97"/>
      <c r="G56" s="98"/>
      <c r="H56" s="98"/>
      <c r="I56" s="98"/>
      <c r="J56" s="99"/>
      <c r="K56" s="99"/>
      <c r="L56" s="100"/>
      <c r="M56" s="99"/>
      <c r="N56" s="84"/>
      <c r="O56" s="99"/>
      <c r="P56" s="122"/>
    </row>
    <row r="57" spans="1:16" ht="21.75" customHeight="1">
      <c r="A57" s="47">
        <f t="shared" si="0"/>
        <v>37</v>
      </c>
      <c r="B57" s="22" t="s">
        <v>40</v>
      </c>
      <c r="C57" s="184" t="s">
        <v>141</v>
      </c>
      <c r="D57" s="40" t="s">
        <v>62</v>
      </c>
      <c r="E57" s="42">
        <v>1</v>
      </c>
      <c r="F57" s="97"/>
      <c r="G57" s="98"/>
      <c r="H57" s="98"/>
      <c r="I57" s="98"/>
      <c r="J57" s="99"/>
      <c r="K57" s="99"/>
      <c r="L57" s="100"/>
      <c r="M57" s="99"/>
      <c r="N57" s="84"/>
      <c r="O57" s="99"/>
      <c r="P57" s="122"/>
    </row>
    <row r="58" spans="1:16" ht="27.75" customHeight="1">
      <c r="A58" s="47">
        <f t="shared" si="0"/>
        <v>38</v>
      </c>
      <c r="B58" s="22" t="s">
        <v>40</v>
      </c>
      <c r="C58" s="161" t="s">
        <v>229</v>
      </c>
      <c r="D58" s="40" t="s">
        <v>42</v>
      </c>
      <c r="E58" s="42">
        <v>1.5</v>
      </c>
      <c r="F58" s="97"/>
      <c r="G58" s="98"/>
      <c r="H58" s="98"/>
      <c r="I58" s="98"/>
      <c r="J58" s="99"/>
      <c r="K58" s="99"/>
      <c r="L58" s="100"/>
      <c r="M58" s="99"/>
      <c r="N58" s="84"/>
      <c r="O58" s="99"/>
      <c r="P58" s="122"/>
    </row>
    <row r="59" spans="1:16" ht="15" customHeight="1">
      <c r="A59" s="47">
        <f t="shared" si="0"/>
        <v>39</v>
      </c>
      <c r="B59" s="22" t="s">
        <v>40</v>
      </c>
      <c r="C59" s="184" t="s">
        <v>136</v>
      </c>
      <c r="D59" s="40" t="s">
        <v>42</v>
      </c>
      <c r="E59" s="42">
        <v>1.5</v>
      </c>
      <c r="F59" s="97"/>
      <c r="G59" s="98"/>
      <c r="H59" s="98"/>
      <c r="I59" s="98"/>
      <c r="J59" s="99"/>
      <c r="K59" s="99"/>
      <c r="L59" s="100"/>
      <c r="M59" s="99"/>
      <c r="N59" s="84"/>
      <c r="O59" s="99"/>
      <c r="P59" s="122"/>
    </row>
    <row r="60" spans="1:16" ht="15" customHeight="1">
      <c r="A60" s="47">
        <f t="shared" si="0"/>
        <v>40</v>
      </c>
      <c r="B60" s="22" t="s">
        <v>40</v>
      </c>
      <c r="C60" s="184" t="s">
        <v>112</v>
      </c>
      <c r="D60" s="40" t="s">
        <v>42</v>
      </c>
      <c r="E60" s="42">
        <v>1.5</v>
      </c>
      <c r="F60" s="97"/>
      <c r="G60" s="98"/>
      <c r="H60" s="98"/>
      <c r="I60" s="98"/>
      <c r="J60" s="99"/>
      <c r="K60" s="99"/>
      <c r="L60" s="100"/>
      <c r="M60" s="99"/>
      <c r="N60" s="84"/>
      <c r="O60" s="99"/>
      <c r="P60" s="122"/>
    </row>
    <row r="61" spans="1:16" ht="15" customHeight="1">
      <c r="A61" s="47">
        <f t="shared" si="0"/>
        <v>41</v>
      </c>
      <c r="B61" s="22" t="s">
        <v>40</v>
      </c>
      <c r="C61" s="184" t="s">
        <v>113</v>
      </c>
      <c r="D61" s="40" t="s">
        <v>42</v>
      </c>
      <c r="E61" s="42">
        <v>1.5</v>
      </c>
      <c r="F61" s="97"/>
      <c r="G61" s="98"/>
      <c r="H61" s="98"/>
      <c r="I61" s="98"/>
      <c r="J61" s="99"/>
      <c r="K61" s="99"/>
      <c r="L61" s="100"/>
      <c r="M61" s="99"/>
      <c r="N61" s="84"/>
      <c r="O61" s="99"/>
      <c r="P61" s="122"/>
    </row>
    <row r="62" spans="1:16" ht="15" customHeight="1">
      <c r="A62" s="47">
        <f t="shared" si="0"/>
        <v>42</v>
      </c>
      <c r="B62" s="22" t="s">
        <v>40</v>
      </c>
      <c r="C62" s="184" t="s">
        <v>31</v>
      </c>
      <c r="D62" s="40" t="s">
        <v>42</v>
      </c>
      <c r="E62" s="42">
        <v>1.5</v>
      </c>
      <c r="F62" s="97"/>
      <c r="G62" s="98"/>
      <c r="H62" s="98"/>
      <c r="I62" s="98"/>
      <c r="J62" s="99"/>
      <c r="K62" s="99"/>
      <c r="L62" s="100"/>
      <c r="M62" s="99"/>
      <c r="N62" s="84"/>
      <c r="O62" s="99"/>
      <c r="P62" s="122"/>
    </row>
    <row r="63" spans="1:16">
      <c r="A63" s="47"/>
      <c r="B63" s="22"/>
      <c r="C63" s="23" t="s">
        <v>261</v>
      </c>
      <c r="D63" s="41"/>
      <c r="E63" s="42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49"/>
    </row>
    <row r="64" spans="1:16" ht="15" customHeight="1">
      <c r="A64" s="47">
        <v>43</v>
      </c>
      <c r="B64" s="22" t="s">
        <v>40</v>
      </c>
      <c r="C64" s="21" t="s">
        <v>63</v>
      </c>
      <c r="D64" s="110" t="s">
        <v>42</v>
      </c>
      <c r="E64" s="111">
        <v>2</v>
      </c>
      <c r="F64" s="92"/>
      <c r="G64" s="92"/>
      <c r="H64" s="92"/>
      <c r="I64" s="93"/>
      <c r="J64" s="94"/>
      <c r="K64" s="94"/>
      <c r="L64" s="95"/>
      <c r="M64" s="94"/>
      <c r="N64" s="94"/>
      <c r="O64" s="94"/>
      <c r="P64" s="124"/>
    </row>
    <row r="65" spans="1:16">
      <c r="A65" s="47">
        <f t="shared" si="0"/>
        <v>44</v>
      </c>
      <c r="B65" s="22" t="s">
        <v>40</v>
      </c>
      <c r="C65" s="246" t="s">
        <v>64</v>
      </c>
      <c r="D65" s="40" t="s">
        <v>13</v>
      </c>
      <c r="E65" s="51">
        <f>E64*2.82</f>
        <v>6</v>
      </c>
      <c r="F65" s="97"/>
      <c r="G65" s="98"/>
      <c r="H65" s="98"/>
      <c r="I65" s="98"/>
      <c r="J65" s="99"/>
      <c r="K65" s="99"/>
      <c r="L65" s="100"/>
      <c r="M65" s="99"/>
      <c r="N65" s="84"/>
      <c r="O65" s="99"/>
      <c r="P65" s="122"/>
    </row>
    <row r="66" spans="1:16">
      <c r="A66" s="47">
        <f t="shared" si="0"/>
        <v>45</v>
      </c>
      <c r="B66" s="22" t="s">
        <v>40</v>
      </c>
      <c r="C66" s="246" t="s">
        <v>65</v>
      </c>
      <c r="D66" s="40" t="s">
        <v>13</v>
      </c>
      <c r="E66" s="51">
        <v>4</v>
      </c>
      <c r="F66" s="97"/>
      <c r="G66" s="98"/>
      <c r="H66" s="98"/>
      <c r="I66" s="98"/>
      <c r="J66" s="99"/>
      <c r="K66" s="99"/>
      <c r="L66" s="100"/>
      <c r="M66" s="99"/>
      <c r="N66" s="84"/>
      <c r="O66" s="99"/>
      <c r="P66" s="122"/>
    </row>
    <row r="67" spans="1:16">
      <c r="A67" s="47">
        <f t="shared" si="0"/>
        <v>46</v>
      </c>
      <c r="B67" s="22" t="s">
        <v>40</v>
      </c>
      <c r="C67" s="246" t="s">
        <v>66</v>
      </c>
      <c r="D67" s="40" t="s">
        <v>13</v>
      </c>
      <c r="E67" s="42">
        <v>2</v>
      </c>
      <c r="F67" s="97"/>
      <c r="G67" s="98"/>
      <c r="H67" s="98"/>
      <c r="I67" s="98"/>
      <c r="J67" s="99"/>
      <c r="K67" s="99"/>
      <c r="L67" s="100"/>
      <c r="M67" s="99"/>
      <c r="N67" s="84"/>
      <c r="O67" s="99"/>
      <c r="P67" s="122"/>
    </row>
    <row r="68" spans="1:16">
      <c r="A68" s="47">
        <f t="shared" si="0"/>
        <v>47</v>
      </c>
      <c r="B68" s="22" t="s">
        <v>40</v>
      </c>
      <c r="C68" s="246" t="s">
        <v>67</v>
      </c>
      <c r="D68" s="40" t="s">
        <v>13</v>
      </c>
      <c r="E68" s="42">
        <f>E64*3</f>
        <v>6</v>
      </c>
      <c r="F68" s="97"/>
      <c r="G68" s="98"/>
      <c r="H68" s="98"/>
      <c r="I68" s="98"/>
      <c r="J68" s="99"/>
      <c r="K68" s="99"/>
      <c r="L68" s="100"/>
      <c r="M68" s="99"/>
      <c r="N68" s="84"/>
      <c r="O68" s="99"/>
      <c r="P68" s="122"/>
    </row>
    <row r="69" spans="1:16">
      <c r="A69" s="47">
        <f t="shared" si="0"/>
        <v>48</v>
      </c>
      <c r="B69" s="22" t="s">
        <v>40</v>
      </c>
      <c r="C69" s="246" t="s">
        <v>68</v>
      </c>
      <c r="D69" s="40" t="s">
        <v>13</v>
      </c>
      <c r="E69" s="42">
        <f>E64*10</f>
        <v>20</v>
      </c>
      <c r="F69" s="97"/>
      <c r="G69" s="98"/>
      <c r="H69" s="98"/>
      <c r="I69" s="98"/>
      <c r="J69" s="99"/>
      <c r="K69" s="99"/>
      <c r="L69" s="100"/>
      <c r="M69" s="99"/>
      <c r="N69" s="84"/>
      <c r="O69" s="99"/>
      <c r="P69" s="122"/>
    </row>
    <row r="70" spans="1:16">
      <c r="A70" s="47">
        <f t="shared" si="0"/>
        <v>49</v>
      </c>
      <c r="B70" s="22" t="s">
        <v>40</v>
      </c>
      <c r="C70" s="246" t="s">
        <v>69</v>
      </c>
      <c r="D70" s="40" t="s">
        <v>42</v>
      </c>
      <c r="E70" s="42">
        <f>E64</f>
        <v>2</v>
      </c>
      <c r="F70" s="97"/>
      <c r="G70" s="98"/>
      <c r="H70" s="98"/>
      <c r="I70" s="98"/>
      <c r="J70" s="99"/>
      <c r="K70" s="99"/>
      <c r="L70" s="100"/>
      <c r="M70" s="99"/>
      <c r="N70" s="84"/>
      <c r="O70" s="99"/>
      <c r="P70" s="122"/>
    </row>
    <row r="71" spans="1:16" ht="15" customHeight="1">
      <c r="A71" s="47">
        <f t="shared" si="0"/>
        <v>50</v>
      </c>
      <c r="B71" s="22" t="s">
        <v>40</v>
      </c>
      <c r="C71" s="21" t="s">
        <v>145</v>
      </c>
      <c r="D71" s="40" t="s">
        <v>62</v>
      </c>
      <c r="E71" s="42">
        <v>1</v>
      </c>
      <c r="F71" s="97"/>
      <c r="G71" s="98"/>
      <c r="H71" s="98"/>
      <c r="I71" s="98"/>
      <c r="J71" s="94"/>
      <c r="K71" s="99"/>
      <c r="L71" s="100"/>
      <c r="M71" s="99"/>
      <c r="N71" s="84"/>
      <c r="O71" s="94"/>
      <c r="P71" s="122"/>
    </row>
    <row r="72" spans="1:16" ht="15" customHeight="1">
      <c r="A72" s="47">
        <f t="shared" si="0"/>
        <v>51</v>
      </c>
      <c r="B72" s="22"/>
      <c r="C72" s="23" t="s">
        <v>262</v>
      </c>
      <c r="D72" s="247"/>
      <c r="E72" s="42"/>
      <c r="F72" s="33"/>
      <c r="G72" s="34"/>
      <c r="H72" s="28"/>
      <c r="I72" s="28"/>
      <c r="J72" s="29"/>
      <c r="K72" s="30"/>
      <c r="L72" s="31"/>
      <c r="M72" s="29"/>
      <c r="N72" s="29"/>
      <c r="O72" s="29"/>
      <c r="P72" s="32"/>
    </row>
    <row r="73" spans="1:16" ht="28.5" customHeight="1">
      <c r="A73" s="47">
        <f t="shared" si="0"/>
        <v>52</v>
      </c>
      <c r="B73" s="22" t="s">
        <v>40</v>
      </c>
      <c r="C73" s="21" t="s">
        <v>171</v>
      </c>
      <c r="D73" s="247" t="s">
        <v>13</v>
      </c>
      <c r="E73" s="42">
        <v>1</v>
      </c>
      <c r="F73" s="33"/>
      <c r="G73" s="34"/>
      <c r="H73" s="28"/>
      <c r="I73" s="28"/>
      <c r="J73" s="29"/>
      <c r="K73" s="30"/>
      <c r="L73" s="31"/>
      <c r="M73" s="29"/>
      <c r="N73" s="29"/>
      <c r="O73" s="29"/>
      <c r="P73" s="32"/>
    </row>
    <row r="74" spans="1:16" ht="23.25" customHeight="1">
      <c r="A74" s="47">
        <f t="shared" si="0"/>
        <v>53</v>
      </c>
      <c r="B74" s="22" t="s">
        <v>40</v>
      </c>
      <c r="C74" s="184" t="s">
        <v>228</v>
      </c>
      <c r="D74" s="247" t="s">
        <v>13</v>
      </c>
      <c r="E74" s="42">
        <v>1</v>
      </c>
      <c r="F74" s="33"/>
      <c r="G74" s="34"/>
      <c r="H74" s="28"/>
      <c r="I74" s="28"/>
      <c r="J74" s="29"/>
      <c r="K74" s="30"/>
      <c r="L74" s="31"/>
      <c r="M74" s="29"/>
      <c r="N74" s="29"/>
      <c r="O74" s="29"/>
      <c r="P74" s="32"/>
    </row>
    <row r="75" spans="1:16" ht="15" customHeight="1">
      <c r="A75" s="47">
        <f t="shared" si="0"/>
        <v>54</v>
      </c>
      <c r="B75" s="22" t="s">
        <v>40</v>
      </c>
      <c r="C75" s="184" t="s">
        <v>227</v>
      </c>
      <c r="D75" s="247" t="s">
        <v>13</v>
      </c>
      <c r="E75" s="42">
        <v>1</v>
      </c>
      <c r="F75" s="33"/>
      <c r="G75" s="34"/>
      <c r="H75" s="28"/>
      <c r="I75" s="28"/>
      <c r="J75" s="29"/>
      <c r="K75" s="30"/>
      <c r="L75" s="31"/>
      <c r="M75" s="29"/>
      <c r="N75" s="29"/>
      <c r="O75" s="29"/>
      <c r="P75" s="32"/>
    </row>
    <row r="76" spans="1:16" ht="15" customHeight="1">
      <c r="A76" s="47"/>
      <c r="B76" s="22"/>
      <c r="C76" s="23" t="s">
        <v>265</v>
      </c>
      <c r="D76" s="247"/>
      <c r="E76" s="42"/>
      <c r="F76" s="33"/>
      <c r="G76" s="34"/>
      <c r="H76" s="28"/>
      <c r="I76" s="28"/>
      <c r="J76" s="29"/>
      <c r="K76" s="30"/>
      <c r="L76" s="31"/>
      <c r="M76" s="29"/>
      <c r="N76" s="29"/>
      <c r="O76" s="29"/>
      <c r="P76" s="32"/>
    </row>
    <row r="77" spans="1:16" ht="38.25" customHeight="1">
      <c r="A77" s="47">
        <v>55</v>
      </c>
      <c r="B77" s="22" t="s">
        <v>40</v>
      </c>
      <c r="C77" s="161" t="s">
        <v>172</v>
      </c>
      <c r="D77" s="247" t="s">
        <v>13</v>
      </c>
      <c r="E77" s="42">
        <v>1</v>
      </c>
      <c r="F77" s="33"/>
      <c r="G77" s="34"/>
      <c r="H77" s="28"/>
      <c r="I77" s="28"/>
      <c r="J77" s="29"/>
      <c r="K77" s="30"/>
      <c r="L77" s="31"/>
      <c r="M77" s="29"/>
      <c r="N77" s="29"/>
      <c r="O77" s="29"/>
      <c r="P77" s="32"/>
    </row>
    <row r="78" spans="1:16" ht="38.25" customHeight="1">
      <c r="A78" s="47">
        <f t="shared" si="0"/>
        <v>56</v>
      </c>
      <c r="B78" s="22" t="s">
        <v>40</v>
      </c>
      <c r="C78" s="161" t="s">
        <v>286</v>
      </c>
      <c r="D78" s="247" t="s">
        <v>13</v>
      </c>
      <c r="E78" s="42">
        <v>1</v>
      </c>
      <c r="F78" s="33"/>
      <c r="G78" s="34"/>
      <c r="H78" s="28"/>
      <c r="I78" s="28"/>
      <c r="J78" s="29"/>
      <c r="K78" s="30"/>
      <c r="L78" s="31"/>
      <c r="M78" s="29"/>
      <c r="N78" s="29"/>
      <c r="O78" s="29"/>
      <c r="P78" s="32"/>
    </row>
    <row r="79" spans="1:16" ht="25.5">
      <c r="A79" s="47">
        <f t="shared" si="0"/>
        <v>57</v>
      </c>
      <c r="B79" s="22" t="s">
        <v>40</v>
      </c>
      <c r="C79" s="35" t="s">
        <v>120</v>
      </c>
      <c r="D79" s="112" t="s">
        <v>13</v>
      </c>
      <c r="E79" s="111">
        <v>1</v>
      </c>
      <c r="F79" s="83"/>
      <c r="G79" s="83"/>
      <c r="H79" s="83"/>
      <c r="I79" s="83"/>
      <c r="J79" s="84"/>
      <c r="K79" s="84"/>
      <c r="L79" s="85"/>
      <c r="M79" s="84"/>
      <c r="N79" s="84"/>
      <c r="O79" s="84"/>
      <c r="P79" s="120"/>
    </row>
    <row r="80" spans="1:16" ht="15" customHeight="1">
      <c r="A80" s="47">
        <f t="shared" si="0"/>
        <v>58</v>
      </c>
      <c r="B80" s="22" t="s">
        <v>40</v>
      </c>
      <c r="C80" s="21" t="s">
        <v>99</v>
      </c>
      <c r="D80" s="36" t="s">
        <v>13</v>
      </c>
      <c r="E80" s="42">
        <v>1</v>
      </c>
      <c r="F80" s="83"/>
      <c r="G80" s="83"/>
      <c r="H80" s="83"/>
      <c r="I80" s="83"/>
      <c r="J80" s="84"/>
      <c r="K80" s="84"/>
      <c r="L80" s="85"/>
      <c r="M80" s="84"/>
      <c r="N80" s="84"/>
      <c r="O80" s="84"/>
      <c r="P80" s="120"/>
    </row>
    <row r="81" spans="1:16" ht="39" customHeight="1">
      <c r="A81" s="47">
        <f t="shared" si="0"/>
        <v>59</v>
      </c>
      <c r="B81" s="22" t="s">
        <v>40</v>
      </c>
      <c r="C81" s="21" t="s">
        <v>225</v>
      </c>
      <c r="D81" s="36" t="s">
        <v>230</v>
      </c>
      <c r="E81" s="42">
        <v>2</v>
      </c>
      <c r="F81" s="83"/>
      <c r="G81" s="83"/>
      <c r="H81" s="83"/>
      <c r="I81" s="83"/>
      <c r="J81" s="84"/>
      <c r="K81" s="84"/>
      <c r="L81" s="85"/>
      <c r="M81" s="84"/>
      <c r="N81" s="84"/>
      <c r="O81" s="84"/>
      <c r="P81" s="120"/>
    </row>
    <row r="82" spans="1:16" ht="15" customHeight="1">
      <c r="A82" s="47">
        <f t="shared" si="0"/>
        <v>60</v>
      </c>
      <c r="B82" s="22" t="s">
        <v>40</v>
      </c>
      <c r="C82" s="35" t="s">
        <v>106</v>
      </c>
      <c r="D82" s="39" t="s">
        <v>36</v>
      </c>
      <c r="E82" s="43">
        <v>4</v>
      </c>
      <c r="F82" s="86"/>
      <c r="G82" s="86"/>
      <c r="H82" s="83"/>
      <c r="I82" s="83"/>
      <c r="J82" s="87"/>
      <c r="K82" s="87"/>
      <c r="L82" s="88"/>
      <c r="M82" s="87"/>
      <c r="N82" s="87"/>
      <c r="O82" s="87"/>
      <c r="P82" s="121"/>
    </row>
    <row r="83" spans="1:16" ht="15" customHeight="1">
      <c r="A83" s="47">
        <f t="shared" si="0"/>
        <v>61</v>
      </c>
      <c r="B83" s="22" t="s">
        <v>40</v>
      </c>
      <c r="C83" s="35" t="s">
        <v>98</v>
      </c>
      <c r="D83" s="39" t="s">
        <v>13</v>
      </c>
      <c r="E83" s="43">
        <v>2</v>
      </c>
      <c r="F83" s="86"/>
      <c r="G83" s="86"/>
      <c r="H83" s="83"/>
      <c r="I83" s="83"/>
      <c r="J83" s="87"/>
      <c r="K83" s="87"/>
      <c r="L83" s="88"/>
      <c r="M83" s="87"/>
      <c r="N83" s="87"/>
      <c r="O83" s="87"/>
      <c r="P83" s="121"/>
    </row>
    <row r="84" spans="1:16" ht="15" customHeight="1">
      <c r="A84" s="47">
        <f t="shared" si="0"/>
        <v>62</v>
      </c>
      <c r="B84" s="22" t="s">
        <v>40</v>
      </c>
      <c r="C84" s="35" t="s">
        <v>97</v>
      </c>
      <c r="D84" s="39" t="s">
        <v>13</v>
      </c>
      <c r="E84" s="43">
        <v>1</v>
      </c>
      <c r="F84" s="86"/>
      <c r="G84" s="86"/>
      <c r="H84" s="83"/>
      <c r="I84" s="83"/>
      <c r="J84" s="87"/>
      <c r="K84" s="87"/>
      <c r="L84" s="88"/>
      <c r="M84" s="87"/>
      <c r="N84" s="87"/>
      <c r="O84" s="87"/>
      <c r="P84" s="121"/>
    </row>
    <row r="85" spans="1:16" ht="15" customHeight="1">
      <c r="A85" s="47">
        <f t="shared" si="0"/>
        <v>63</v>
      </c>
      <c r="B85" s="22" t="s">
        <v>40</v>
      </c>
      <c r="C85" s="35" t="s">
        <v>173</v>
      </c>
      <c r="D85" s="39" t="s">
        <v>36</v>
      </c>
      <c r="E85" s="43">
        <v>5</v>
      </c>
      <c r="F85" s="86"/>
      <c r="G85" s="86"/>
      <c r="H85" s="83"/>
      <c r="I85" s="83"/>
      <c r="J85" s="87"/>
      <c r="K85" s="87"/>
      <c r="L85" s="88"/>
      <c r="M85" s="87"/>
      <c r="N85" s="87"/>
      <c r="O85" s="87"/>
      <c r="P85" s="121"/>
    </row>
    <row r="86" spans="1:16" ht="15" customHeight="1">
      <c r="A86" s="47">
        <f t="shared" ref="A86:A87" si="1">A85+1</f>
        <v>64</v>
      </c>
      <c r="B86" s="22" t="s">
        <v>40</v>
      </c>
      <c r="C86" s="288" t="s">
        <v>174</v>
      </c>
      <c r="D86" s="39" t="s">
        <v>36</v>
      </c>
      <c r="E86" s="43">
        <v>5.5</v>
      </c>
      <c r="F86" s="86"/>
      <c r="G86" s="86"/>
      <c r="H86" s="83"/>
      <c r="I86" s="83"/>
      <c r="J86" s="87"/>
      <c r="K86" s="87"/>
      <c r="L86" s="88"/>
      <c r="M86" s="87"/>
      <c r="N86" s="87"/>
      <c r="O86" s="87"/>
      <c r="P86" s="121"/>
    </row>
    <row r="87" spans="1:16" ht="15" customHeight="1">
      <c r="A87" s="47">
        <f t="shared" si="1"/>
        <v>65</v>
      </c>
      <c r="B87" s="22" t="s">
        <v>40</v>
      </c>
      <c r="C87" s="288" t="s">
        <v>31</v>
      </c>
      <c r="D87" s="39" t="s">
        <v>62</v>
      </c>
      <c r="E87" s="43">
        <v>1</v>
      </c>
      <c r="F87" s="86"/>
      <c r="G87" s="86"/>
      <c r="H87" s="83"/>
      <c r="I87" s="83"/>
      <c r="J87" s="87"/>
      <c r="K87" s="87"/>
      <c r="L87" s="88"/>
      <c r="M87" s="87"/>
      <c r="N87" s="87"/>
      <c r="O87" s="87"/>
      <c r="P87" s="121"/>
    </row>
    <row r="88" spans="1:16" ht="15" customHeight="1">
      <c r="A88" s="50"/>
      <c r="B88" s="25"/>
      <c r="C88" s="23" t="s">
        <v>29</v>
      </c>
      <c r="D88" s="41"/>
      <c r="E88" s="42"/>
      <c r="F88" s="26"/>
      <c r="G88" s="26"/>
      <c r="H88" s="24"/>
      <c r="I88" s="26"/>
      <c r="J88" s="24"/>
      <c r="K88" s="24"/>
      <c r="L88" s="115"/>
      <c r="M88" s="116"/>
      <c r="N88" s="116"/>
      <c r="O88" s="116"/>
      <c r="P88" s="125"/>
    </row>
    <row r="89" spans="1:16" ht="15" customHeight="1">
      <c r="A89" s="48"/>
      <c r="B89" s="16"/>
      <c r="C89" s="324" t="s">
        <v>157</v>
      </c>
      <c r="D89" s="325"/>
      <c r="E89" s="325"/>
      <c r="F89" s="325"/>
      <c r="G89" s="325"/>
      <c r="H89" s="325"/>
      <c r="I89" s="325"/>
      <c r="J89" s="325"/>
      <c r="K89" s="326"/>
      <c r="L89" s="113"/>
      <c r="M89" s="113"/>
      <c r="N89" s="127"/>
      <c r="O89" s="113"/>
      <c r="P89" s="114"/>
    </row>
    <row r="90" spans="1:16" ht="15" customHeight="1" thickBot="1">
      <c r="A90" s="81"/>
      <c r="B90" s="82"/>
      <c r="C90" s="327" t="s">
        <v>14</v>
      </c>
      <c r="D90" s="327"/>
      <c r="E90" s="327"/>
      <c r="F90" s="327"/>
      <c r="G90" s="327"/>
      <c r="H90" s="327"/>
      <c r="I90" s="327"/>
      <c r="J90" s="327"/>
      <c r="K90" s="327"/>
      <c r="L90" s="119"/>
      <c r="M90" s="117"/>
      <c r="N90" s="117"/>
      <c r="O90" s="118"/>
      <c r="P90" s="126"/>
    </row>
    <row r="91" spans="1:16" ht="15" customHeight="1"/>
    <row r="92" spans="1:16" ht="13.5" customHeight="1">
      <c r="C92" s="252"/>
    </row>
    <row r="93" spans="1:16" ht="13.5" customHeight="1">
      <c r="C93" s="253"/>
    </row>
    <row r="94" spans="1:16" ht="13.5" customHeight="1">
      <c r="C94" s="252"/>
    </row>
    <row r="95" spans="1:16" ht="24" customHeight="1">
      <c r="A95" s="3"/>
      <c r="B95" s="3"/>
      <c r="C95" s="254"/>
      <c r="D95" s="255"/>
      <c r="E95" s="256"/>
      <c r="F95" s="2"/>
      <c r="G95" s="2"/>
      <c r="H95" s="3"/>
      <c r="I95" s="3"/>
    </row>
    <row r="96" spans="1:1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</sheetData>
  <mergeCells count="12">
    <mergeCell ref="A7:P7"/>
    <mergeCell ref="A11:P11"/>
    <mergeCell ref="F12:K12"/>
    <mergeCell ref="C89:K89"/>
    <mergeCell ref="C90:K90"/>
    <mergeCell ref="A8:P8"/>
    <mergeCell ref="A9:H9"/>
    <mergeCell ref="I9:L9"/>
    <mergeCell ref="M9:N9"/>
    <mergeCell ref="A10:I10"/>
    <mergeCell ref="J10:K10"/>
    <mergeCell ref="O10:P10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kopsav.</vt:lpstr>
      <vt:lpstr>WC</vt:lpstr>
      <vt:lpstr>GRUPAS TELPA)</vt:lpstr>
      <vt:lpstr>GARDEROBE</vt:lpstr>
      <vt:lpstr>VIRTUVE</vt:lpstr>
      <vt:lpstr>'GRUPAS TELPA)'!Print_Area</vt:lpstr>
      <vt:lpstr>kopsav.!Print_Area</vt:lpstr>
      <vt:lpstr>WC!Print_Area</vt:lpstr>
    </vt:vector>
  </TitlesOfParts>
  <Company>KOMUNALPROJEKTS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Nauris.Pundors@izglitiba.jelgava.lv</dc:creator>
  <cp:lastModifiedBy>Nauris JIP</cp:lastModifiedBy>
  <cp:lastPrinted>2015-03-02T08:31:59Z</cp:lastPrinted>
  <dcterms:created xsi:type="dcterms:W3CDTF">1998-06-22T08:16:43Z</dcterms:created>
  <dcterms:modified xsi:type="dcterms:W3CDTF">2016-04-13T12:37:37Z</dcterms:modified>
</cp:coreProperties>
</file>